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Регулирующие клапаны" sheetId="1" r:id="rId1"/>
  </sheets>
  <definedNames>
    <definedName name="_xlnm.Print_Area" localSheetId="0">'Регулирующие клапаны'!#REF!</definedName>
  </definedNames>
  <calcPr fullCalcOnLoad="1"/>
</workbook>
</file>

<file path=xl/sharedStrings.xml><?xml version="1.0" encoding="utf-8"?>
<sst xmlns="http://schemas.openxmlformats.org/spreadsheetml/2006/main" count="588" uniqueCount="119">
  <si>
    <t>VB-90</t>
  </si>
  <si>
    <t>AMV 20</t>
  </si>
  <si>
    <t>VB 2</t>
  </si>
  <si>
    <t>V1I</t>
  </si>
  <si>
    <t>AMV 423</t>
  </si>
  <si>
    <t>VFGS 2</t>
  </si>
  <si>
    <t>VRG 3</t>
  </si>
  <si>
    <t>AMV 10</t>
  </si>
  <si>
    <t>VF 3</t>
  </si>
  <si>
    <t>AMV 55</t>
  </si>
  <si>
    <t>V.2.05</t>
  </si>
  <si>
    <t>V.4.05</t>
  </si>
  <si>
    <t>AVT</t>
  </si>
  <si>
    <t>V.4.10</t>
  </si>
  <si>
    <t>V.8.09</t>
  </si>
  <si>
    <t>V.8.18</t>
  </si>
  <si>
    <t>AFT 06</t>
  </si>
  <si>
    <t>КС 2002-94</t>
  </si>
  <si>
    <t>КС 2002-96</t>
  </si>
  <si>
    <t>MAF</t>
  </si>
  <si>
    <t>MALF</t>
  </si>
  <si>
    <t>MR</t>
  </si>
  <si>
    <t>MTF120MS</t>
  </si>
  <si>
    <t>ECL 200</t>
  </si>
  <si>
    <t>ESMT</t>
  </si>
  <si>
    <t>ESM-11</t>
  </si>
  <si>
    <t>ESM-10</t>
  </si>
  <si>
    <t>ESMU</t>
  </si>
  <si>
    <t>AVP</t>
  </si>
  <si>
    <t>Ду</t>
  </si>
  <si>
    <t>M1F-FL</t>
  </si>
  <si>
    <t>VB-30</t>
  </si>
  <si>
    <t>M1F-VF</t>
  </si>
  <si>
    <t>VB-250</t>
  </si>
  <si>
    <t>M2F</t>
  </si>
  <si>
    <t>M1F</t>
  </si>
  <si>
    <t>AMV 610</t>
  </si>
  <si>
    <t>M3F-FL</t>
  </si>
  <si>
    <t>M3F</t>
  </si>
  <si>
    <t>M3F-SFL</t>
  </si>
  <si>
    <t>VFS 2</t>
  </si>
  <si>
    <t>TDL-2-25-5</t>
  </si>
  <si>
    <t>VFG 33</t>
  </si>
  <si>
    <t>Цена в Евро с НДС</t>
  </si>
  <si>
    <t>Клапан + привод Danfoss</t>
  </si>
  <si>
    <t>Клапан + привод BROEN</t>
  </si>
  <si>
    <t>Разница Danfoss / Broen в %</t>
  </si>
  <si>
    <t xml:space="preserve">M1F-FL </t>
  </si>
  <si>
    <t xml:space="preserve">M1F-VF </t>
  </si>
  <si>
    <t>L3S</t>
  </si>
  <si>
    <t>L2S</t>
  </si>
  <si>
    <t>Контр.</t>
  </si>
  <si>
    <t>Датчик</t>
  </si>
  <si>
    <t>Danfoss</t>
  </si>
  <si>
    <t>Таблицы взаимозаменяемости продукции Danfoss и BROEN.</t>
  </si>
  <si>
    <t>VF 2</t>
  </si>
  <si>
    <t>ECL 300</t>
  </si>
  <si>
    <t>VM2</t>
  </si>
  <si>
    <t>M1F-SFL</t>
  </si>
  <si>
    <t>AMV 15</t>
  </si>
  <si>
    <t>L1S</t>
  </si>
  <si>
    <t>L1SB</t>
  </si>
  <si>
    <t xml:space="preserve">AV </t>
  </si>
  <si>
    <t>AV</t>
  </si>
  <si>
    <t>TD-66</t>
  </si>
  <si>
    <t>Регулятор + импульс. трубка Danfoss</t>
  </si>
  <si>
    <r>
      <t xml:space="preserve">2-х ходовые клапаны с Термостатическим элементом для ВОДЫ </t>
    </r>
    <r>
      <rPr>
        <b/>
        <u val="single"/>
        <sz val="12"/>
        <rFont val="Arial Cyr"/>
        <family val="0"/>
      </rPr>
      <t>резьбовые</t>
    </r>
    <r>
      <rPr>
        <b/>
        <sz val="12"/>
        <rFont val="Arial Cyr"/>
        <family val="0"/>
      </rPr>
      <t>.</t>
    </r>
  </si>
  <si>
    <r>
      <t xml:space="preserve">2-х ходовые клапаны с Электроприводом для ВОДЫ </t>
    </r>
    <r>
      <rPr>
        <b/>
        <u val="single"/>
        <sz val="12"/>
        <rFont val="Arial Cyr"/>
        <family val="0"/>
      </rPr>
      <t>резьбовые</t>
    </r>
    <r>
      <rPr>
        <b/>
        <sz val="12"/>
        <rFont val="Arial Cyr"/>
        <family val="0"/>
      </rPr>
      <t>.</t>
    </r>
  </si>
  <si>
    <r>
      <t xml:space="preserve">2-х ходовые клапаны с Электроприводом для ВОДЫ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</si>
  <si>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r>
      <t xml:space="preserve">2-х ходовые клапаны с Электроприводом для ПАРА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</si>
  <si>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r>
      <t xml:space="preserve">3-х ходовые клапаны с Электроприводом для ВОДЫ </t>
    </r>
    <r>
      <rPr>
        <b/>
        <u val="single"/>
        <sz val="12"/>
        <rFont val="Arial Cyr"/>
        <family val="0"/>
      </rPr>
      <t>резьбовые</t>
    </r>
    <r>
      <rPr>
        <b/>
        <sz val="12"/>
        <rFont val="Arial Cyr"/>
        <family val="0"/>
      </rPr>
      <t>.</t>
    </r>
  </si>
  <si>
    <r>
      <t xml:space="preserve">2-х ходовые клапаны с Термостатическим элементом для ВОДЫ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</si>
  <si>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t>VGF 2</t>
  </si>
  <si>
    <t>VFG 2</t>
  </si>
  <si>
    <r>
      <t xml:space="preserve">2-х ходовые клапаны с Термостатическим элементом для ПАРА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</si>
  <si>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r>
      <t xml:space="preserve">3-х ходовые клапаны с Термостатическим элементом для ВОДЫ </t>
    </r>
    <r>
      <rPr>
        <b/>
        <u val="single"/>
        <sz val="12"/>
        <rFont val="Arial Cyr"/>
        <family val="0"/>
      </rPr>
      <t>резьбовые</t>
    </r>
    <r>
      <rPr>
        <b/>
        <sz val="12"/>
        <rFont val="Arial Cyr"/>
        <family val="0"/>
      </rPr>
      <t>.</t>
    </r>
  </si>
  <si>
    <r>
      <t xml:space="preserve">3-х ходовые клапаны с Термостатическим элементом для ВОДЫ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</si>
  <si>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r>
      <t xml:space="preserve">Регуляторы перепада давления </t>
    </r>
    <r>
      <rPr>
        <b/>
        <u val="single"/>
        <sz val="12"/>
        <rFont val="Arial Cyr"/>
        <family val="0"/>
      </rPr>
      <t>резьбовые</t>
    </r>
    <r>
      <rPr>
        <b/>
        <sz val="12"/>
        <rFont val="Arial Cyr"/>
        <family val="0"/>
      </rPr>
      <t>.</t>
    </r>
  </si>
  <si>
    <r>
      <t xml:space="preserve">Регуляторы перепада давления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</si>
  <si>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t>Погодозависимые контроллеры.</t>
  </si>
  <si>
    <r>
      <t xml:space="preserve">3-х ходовые клапаны с Электроприводом для ВОДЫ </t>
    </r>
    <r>
      <rPr>
        <b/>
        <u val="single"/>
        <sz val="12"/>
        <rFont val="Arial Cyr"/>
        <family val="0"/>
      </rPr>
      <t>фланцевые</t>
    </r>
    <r>
      <rPr>
        <b/>
        <sz val="12"/>
        <rFont val="Arial Cyr"/>
        <family val="0"/>
      </rPr>
      <t>.</t>
    </r>
  </si>
  <si>
    <t>1. Регулирующие клапаны с электроприводом:</t>
  </si>
  <si>
    <t>2. Регулирующие клапаны с термостатом:</t>
  </si>
  <si>
    <t>3. Регуляторы перепада давления:</t>
  </si>
  <si>
    <t xml:space="preserve"> - регуляторы перепада давления фланцевые</t>
  </si>
  <si>
    <t xml:space="preserve"> - регуляторы перепада давления резьбовые</t>
  </si>
  <si>
    <t xml:space="preserve"> - 2-х ходовые клапаны с Электроприводом для ВОДЫ резьбовые</t>
  </si>
  <si>
    <t xml:space="preserve"> - 2-х ходовые клапаны с Электроприводом для ВОДЫ фланцевые</t>
  </si>
  <si>
    <t xml:space="preserve"> - 2-х ходовые клапаны с Электроприводом для ПАРА фланцевые</t>
  </si>
  <si>
    <t xml:space="preserve"> - 3-х ходовые клапаны с Электроприводом для ВОДЫ резьбовые</t>
  </si>
  <si>
    <t xml:space="preserve"> - 3-х ходовые клапаны с электроприводом для ВОДЫ фланцевые</t>
  </si>
  <si>
    <t xml:space="preserve"> - 2-х ходовые клапаны с Термостатическим элементом для ВОДЫ резьбовые</t>
  </si>
  <si>
    <t xml:space="preserve"> - 2-х ходовые клапаны с Термостатическим элементом для ВОДЫ фланцевые</t>
  </si>
  <si>
    <t xml:space="preserve"> - 2-х ходовые клапаны с Термостатическим элементом для ПАРА фланцевые</t>
  </si>
  <si>
    <t xml:space="preserve"> - 3-х ходовые клапаны с Термостатическим элементом для ВОДЫ резьбовые</t>
  </si>
  <si>
    <t xml:space="preserve"> - 3-х ходовые клапаны с Термостатическим элементом для ВОДЫ фланцевые</t>
  </si>
  <si>
    <t>TDS 15-5</t>
  </si>
  <si>
    <t>TDS 20-5</t>
  </si>
  <si>
    <t>4. Погодозависимые контроллеры и датчики.</t>
  </si>
  <si>
    <t>Таблицы:</t>
  </si>
  <si>
    <t>AFP-9+имп.труб.</t>
  </si>
  <si>
    <t>Сумма в Евро с НДС</t>
  </si>
  <si>
    <t>карта P30+кл.пан.</t>
  </si>
  <si>
    <t>карта C66+кл.пан.</t>
  </si>
  <si>
    <t>AMV 25</t>
  </si>
  <si>
    <t>BROEN</t>
  </si>
  <si>
    <t>ECL 200 + карта P30 + кл.пан. +                            ESMT + ESM-11 (2 шт.) +</t>
  </si>
  <si>
    <t>Компл. №2</t>
  </si>
  <si>
    <t>Компл. №3</t>
  </si>
  <si>
    <t>Комплекты ресурсосберегающего оборудования.</t>
  </si>
  <si>
    <t>M3F-VF</t>
  </si>
  <si>
    <t>VB-60</t>
  </si>
  <si>
    <t>VGS</t>
  </si>
  <si>
    <t>VG</t>
  </si>
  <si>
    <t>Клапан + привод Danfoss *</t>
  </si>
  <si>
    <t>КС 2002-94 (с картой и кл.пан.)                                              + MAF + MALF (2 шт.) +</t>
  </si>
  <si>
    <t>ECL 300 + карта С66 + кл.пан. +                            ESMT + ESM-11 (2 шт.) +</t>
  </si>
  <si>
    <t>КС 2002-96 (с картой и кл.пан.)                                              + MAF + MALF (2 шт.) +</t>
  </si>
  <si>
    <t>Цена в Евро с НДС*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</si>
</sst>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[$-419]d\ mmm\ yy;@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3" fontId="0" fillId="33" borderId="25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9" fontId="6" fillId="0" borderId="32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0" fillId="33" borderId="27" xfId="0" applyNumberFormat="1" applyFill="1" applyBorder="1" applyAlignment="1">
      <alignment horizontal="center" vertical="center"/>
    </xf>
    <xf numFmtId="3" fontId="0" fillId="33" borderId="26" xfId="0" applyNumberForma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3" fontId="0" fillId="33" borderId="20" xfId="0" applyNumberForma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3" fontId="0" fillId="33" borderId="35" xfId="0" applyNumberForma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9" fontId="3" fillId="0" borderId="25" xfId="0" applyNumberFormat="1" applyFont="1" applyFill="1" applyBorder="1" applyAlignment="1">
      <alignment horizontal="center" vertical="center"/>
    </xf>
    <xf numFmtId="9" fontId="3" fillId="0" borderId="26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4" fontId="3" fillId="33" borderId="43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46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0" fillId="33" borderId="46" xfId="0" applyNumberFormat="1" applyFill="1" applyBorder="1" applyAlignment="1">
      <alignment horizontal="center" vertical="center"/>
    </xf>
    <xf numFmtId="3" fontId="0" fillId="33" borderId="38" xfId="0" applyNumberFormat="1" applyFill="1" applyBorder="1" applyAlignment="1">
      <alignment horizontal="center" vertical="center"/>
    </xf>
    <xf numFmtId="3" fontId="0" fillId="33" borderId="45" xfId="0" applyNumberFormat="1" applyFill="1" applyBorder="1" applyAlignment="1">
      <alignment horizontal="center" vertical="center"/>
    </xf>
    <xf numFmtId="3" fontId="0" fillId="33" borderId="44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3" fontId="0" fillId="33" borderId="47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0" fillId="33" borderId="41" xfId="0" applyNumberFormat="1" applyFill="1" applyBorder="1" applyAlignment="1">
      <alignment horizontal="center" vertical="center"/>
    </xf>
    <xf numFmtId="3" fontId="0" fillId="33" borderId="39" xfId="0" applyNumberFormat="1" applyFill="1" applyBorder="1" applyAlignment="1">
      <alignment horizontal="center" vertical="center"/>
    </xf>
    <xf numFmtId="3" fontId="0" fillId="33" borderId="40" xfId="0" applyNumberForma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0" fillId="33" borderId="22" xfId="0" applyNumberFormat="1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25390625" style="2" customWidth="1"/>
    <col min="2" max="3" width="18.125" style="3" customWidth="1"/>
    <col min="4" max="4" width="12.00390625" style="4" customWidth="1"/>
    <col min="5" max="6" width="18.125" style="3" customWidth="1"/>
    <col min="7" max="7" width="12.00390625" style="4" customWidth="1"/>
    <col min="8" max="8" width="15.375" style="5" customWidth="1"/>
    <col min="9" max="16384" width="9.125" style="1" customWidth="1"/>
  </cols>
  <sheetData>
    <row r="2" spans="1:8" ht="18">
      <c r="A2" s="143" t="s">
        <v>54</v>
      </c>
      <c r="B2" s="143"/>
      <c r="C2" s="143"/>
      <c r="D2" s="143"/>
      <c r="E2" s="143"/>
      <c r="F2" s="143"/>
      <c r="G2" s="143"/>
      <c r="H2" s="143"/>
    </row>
    <row r="3" spans="1:8" ht="12.75" customHeight="1">
      <c r="A3" s="21"/>
      <c r="B3" s="21"/>
      <c r="C3" s="21"/>
      <c r="D3" s="21"/>
      <c r="E3" s="53"/>
      <c r="F3" s="53"/>
      <c r="G3" s="21"/>
      <c r="H3" s="21"/>
    </row>
    <row r="5" spans="1:8" ht="12.75">
      <c r="A5" s="22"/>
      <c r="B5" s="28"/>
      <c r="F5" s="54"/>
      <c r="G5" s="29"/>
      <c r="H5" s="30"/>
    </row>
    <row r="6" spans="1:8" ht="12.75">
      <c r="A6" s="163" t="s">
        <v>99</v>
      </c>
      <c r="B6" s="163"/>
      <c r="C6" s="39"/>
      <c r="D6" s="38"/>
      <c r="E6" s="39"/>
      <c r="F6" s="39"/>
      <c r="G6" s="40"/>
      <c r="H6" s="41"/>
    </row>
    <row r="7" spans="5:6" ht="12.75">
      <c r="E7" s="55"/>
      <c r="F7" s="55"/>
    </row>
    <row r="8" spans="1:8" ht="12.75">
      <c r="A8" s="166" t="s">
        <v>81</v>
      </c>
      <c r="B8" s="166"/>
      <c r="C8" s="166"/>
      <c r="D8" s="166"/>
      <c r="E8" s="166"/>
      <c r="F8" s="166"/>
      <c r="G8" s="166"/>
      <c r="H8" s="166"/>
    </row>
    <row r="9" spans="1:8" ht="12.75">
      <c r="A9" s="155" t="s">
        <v>86</v>
      </c>
      <c r="B9" s="155"/>
      <c r="C9" s="155"/>
      <c r="D9" s="155"/>
      <c r="E9" s="155"/>
      <c r="F9" s="155"/>
      <c r="G9" s="155"/>
      <c r="H9" s="155"/>
    </row>
    <row r="10" spans="1:8" ht="12.75">
      <c r="A10" s="155" t="s">
        <v>87</v>
      </c>
      <c r="B10" s="155"/>
      <c r="C10" s="155"/>
      <c r="D10" s="155"/>
      <c r="E10" s="155"/>
      <c r="F10" s="155"/>
      <c r="G10" s="155"/>
      <c r="H10" s="155"/>
    </row>
    <row r="11" spans="1:8" ht="12.75">
      <c r="A11" s="156" t="s">
        <v>88</v>
      </c>
      <c r="B11" s="156"/>
      <c r="C11" s="156"/>
      <c r="D11" s="156"/>
      <c r="E11" s="156"/>
      <c r="F11" s="156"/>
      <c r="G11" s="156"/>
      <c r="H11" s="156"/>
    </row>
    <row r="12" spans="1:8" ht="12.75">
      <c r="A12" s="155" t="s">
        <v>89</v>
      </c>
      <c r="B12" s="155"/>
      <c r="C12" s="155"/>
      <c r="D12" s="155"/>
      <c r="E12" s="155"/>
      <c r="F12" s="155"/>
      <c r="G12" s="155"/>
      <c r="H12" s="155"/>
    </row>
    <row r="13" spans="1:8" ht="12.75">
      <c r="A13" s="155" t="s">
        <v>90</v>
      </c>
      <c r="B13" s="155"/>
      <c r="C13" s="155"/>
      <c r="D13" s="155"/>
      <c r="E13" s="155"/>
      <c r="F13" s="155"/>
      <c r="G13" s="155"/>
      <c r="H13" s="155"/>
    </row>
    <row r="14" spans="1:8" ht="12.75">
      <c r="A14" s="42"/>
      <c r="B14" s="42"/>
      <c r="C14" s="42"/>
      <c r="D14" s="42"/>
      <c r="E14" s="56"/>
      <c r="F14" s="56"/>
      <c r="G14" s="42"/>
      <c r="H14" s="42"/>
    </row>
    <row r="15" spans="1:8" ht="12.75">
      <c r="A15" s="166" t="s">
        <v>82</v>
      </c>
      <c r="B15" s="166"/>
      <c r="C15" s="166"/>
      <c r="D15" s="166"/>
      <c r="E15" s="166"/>
      <c r="F15" s="166"/>
      <c r="G15" s="166"/>
      <c r="H15" s="166"/>
    </row>
    <row r="16" spans="1:8" ht="12.75">
      <c r="A16" s="155" t="s">
        <v>91</v>
      </c>
      <c r="B16" s="155"/>
      <c r="C16" s="155"/>
      <c r="D16" s="155"/>
      <c r="E16" s="155"/>
      <c r="F16" s="155"/>
      <c r="G16" s="155"/>
      <c r="H16" s="155"/>
    </row>
    <row r="17" spans="1:8" ht="12.75">
      <c r="A17" s="155" t="s">
        <v>92</v>
      </c>
      <c r="B17" s="155"/>
      <c r="C17" s="155"/>
      <c r="D17" s="155"/>
      <c r="E17" s="155"/>
      <c r="F17" s="155"/>
      <c r="G17" s="155"/>
      <c r="H17" s="155"/>
    </row>
    <row r="18" spans="1:8" ht="12.75">
      <c r="A18" s="155" t="s">
        <v>93</v>
      </c>
      <c r="B18" s="155"/>
      <c r="C18" s="155"/>
      <c r="D18" s="155"/>
      <c r="E18" s="155"/>
      <c r="F18" s="155"/>
      <c r="G18" s="155"/>
      <c r="H18" s="155"/>
    </row>
    <row r="19" spans="1:8" ht="12.75">
      <c r="A19" s="156" t="s">
        <v>94</v>
      </c>
      <c r="B19" s="156"/>
      <c r="C19" s="156"/>
      <c r="D19" s="156"/>
      <c r="E19" s="156"/>
      <c r="F19" s="156"/>
      <c r="G19" s="156"/>
      <c r="H19" s="156"/>
    </row>
    <row r="20" spans="1:8" ht="12.75">
      <c r="A20" s="155" t="s">
        <v>95</v>
      </c>
      <c r="B20" s="155"/>
      <c r="C20" s="155"/>
      <c r="D20" s="155"/>
      <c r="E20" s="155"/>
      <c r="F20" s="155"/>
      <c r="G20" s="155"/>
      <c r="H20" s="155"/>
    </row>
    <row r="21" spans="1:8" ht="12.75">
      <c r="A21" s="42"/>
      <c r="B21" s="42"/>
      <c r="C21" s="42"/>
      <c r="D21" s="42"/>
      <c r="E21" s="56"/>
      <c r="F21" s="56"/>
      <c r="G21" s="42"/>
      <c r="H21" s="42"/>
    </row>
    <row r="22" spans="1:8" ht="12.75">
      <c r="A22" s="166" t="s">
        <v>83</v>
      </c>
      <c r="B22" s="166"/>
      <c r="C22" s="166"/>
      <c r="D22" s="166"/>
      <c r="E22" s="166"/>
      <c r="F22" s="166"/>
      <c r="G22" s="166"/>
      <c r="H22" s="166"/>
    </row>
    <row r="23" spans="1:8" ht="12.75">
      <c r="A23" s="155" t="s">
        <v>85</v>
      </c>
      <c r="B23" s="155"/>
      <c r="C23" s="155"/>
      <c r="D23" s="155"/>
      <c r="E23" s="155"/>
      <c r="F23" s="155"/>
      <c r="G23" s="155"/>
      <c r="H23" s="155"/>
    </row>
    <row r="24" spans="1:8" ht="12.75">
      <c r="A24" s="155" t="s">
        <v>84</v>
      </c>
      <c r="B24" s="155"/>
      <c r="C24" s="155"/>
      <c r="D24" s="155"/>
      <c r="E24" s="155"/>
      <c r="F24" s="155"/>
      <c r="G24" s="155"/>
      <c r="H24" s="155"/>
    </row>
    <row r="25" spans="1:8" ht="12.75">
      <c r="A25" s="42"/>
      <c r="B25" s="42"/>
      <c r="C25" s="42"/>
      <c r="D25" s="42"/>
      <c r="E25" s="56"/>
      <c r="F25" s="56"/>
      <c r="G25" s="42"/>
      <c r="H25" s="42"/>
    </row>
    <row r="26" spans="1:8" ht="12.75">
      <c r="A26" s="166" t="s">
        <v>98</v>
      </c>
      <c r="B26" s="166"/>
      <c r="C26" s="166"/>
      <c r="D26" s="166"/>
      <c r="E26" s="166"/>
      <c r="F26" s="166"/>
      <c r="G26" s="166"/>
      <c r="H26" s="166"/>
    </row>
    <row r="27" spans="1:8" ht="12.75">
      <c r="A27" s="155"/>
      <c r="B27" s="155"/>
      <c r="C27" s="155"/>
      <c r="D27" s="155"/>
      <c r="E27" s="155"/>
      <c r="F27" s="155"/>
      <c r="G27" s="155"/>
      <c r="H27" s="155"/>
    </row>
    <row r="28" spans="1:8" ht="15.75">
      <c r="A28" s="141" t="s">
        <v>67</v>
      </c>
      <c r="B28" s="141"/>
      <c r="C28" s="141"/>
      <c r="D28" s="141"/>
      <c r="E28" s="141"/>
      <c r="F28" s="141"/>
      <c r="G28" s="141"/>
      <c r="H28" s="141"/>
    </row>
    <row r="29" ht="13.5" thickBot="1"/>
    <row r="30" spans="1:8" ht="13.5" thickBot="1">
      <c r="A30" s="105" t="s">
        <v>29</v>
      </c>
      <c r="B30" s="107" t="s">
        <v>44</v>
      </c>
      <c r="C30" s="108"/>
      <c r="D30" s="101" t="s">
        <v>101</v>
      </c>
      <c r="E30" s="109" t="s">
        <v>45</v>
      </c>
      <c r="F30" s="110"/>
      <c r="G30" s="101" t="s">
        <v>101</v>
      </c>
      <c r="H30" s="113" t="s">
        <v>46</v>
      </c>
    </row>
    <row r="31" spans="1:8" ht="30.75" customHeight="1" thickBot="1">
      <c r="A31" s="106"/>
      <c r="B31" s="97" t="s">
        <v>43</v>
      </c>
      <c r="C31" s="98"/>
      <c r="D31" s="102"/>
      <c r="E31" s="111" t="s">
        <v>43</v>
      </c>
      <c r="F31" s="112"/>
      <c r="G31" s="102"/>
      <c r="H31" s="114"/>
    </row>
    <row r="32" spans="1:8" ht="12.75">
      <c r="A32" s="146">
        <v>15</v>
      </c>
      <c r="B32" s="45" t="s">
        <v>57</v>
      </c>
      <c r="C32" s="45" t="s">
        <v>7</v>
      </c>
      <c r="D32" s="104">
        <f>B33+C33</f>
        <v>789.61</v>
      </c>
      <c r="E32" s="57" t="s">
        <v>58</v>
      </c>
      <c r="F32" s="57" t="s">
        <v>31</v>
      </c>
      <c r="G32" s="104">
        <f>E33+F33</f>
        <v>259.61</v>
      </c>
      <c r="H32" s="100">
        <f>G32/D32-1</f>
        <v>-0.671217436455972</v>
      </c>
    </row>
    <row r="33" spans="1:8" ht="12.75">
      <c r="A33" s="147"/>
      <c r="B33" s="13">
        <v>342.24</v>
      </c>
      <c r="C33" s="17">
        <v>447.37</v>
      </c>
      <c r="D33" s="88"/>
      <c r="E33" s="50">
        <v>85.1</v>
      </c>
      <c r="F33" s="50">
        <v>174.51</v>
      </c>
      <c r="G33" s="88"/>
      <c r="H33" s="91"/>
    </row>
    <row r="34" spans="1:8" ht="12.75">
      <c r="A34" s="147">
        <v>20</v>
      </c>
      <c r="B34" s="31" t="s">
        <v>57</v>
      </c>
      <c r="C34" s="31" t="s">
        <v>7</v>
      </c>
      <c r="D34" s="87">
        <f>B35+C35</f>
        <v>843.71</v>
      </c>
      <c r="E34" s="58" t="s">
        <v>58</v>
      </c>
      <c r="F34" s="58" t="s">
        <v>31</v>
      </c>
      <c r="G34" s="87">
        <f>E35+F35</f>
        <v>267.6</v>
      </c>
      <c r="H34" s="90">
        <f>G34/D34-1</f>
        <v>-0.6828294082089817</v>
      </c>
    </row>
    <row r="35" spans="1:8" ht="12.75">
      <c r="A35" s="147"/>
      <c r="B35" s="13">
        <v>396.34</v>
      </c>
      <c r="C35" s="17">
        <v>447.37</v>
      </c>
      <c r="D35" s="88"/>
      <c r="E35" s="50">
        <v>93.09</v>
      </c>
      <c r="F35" s="50">
        <v>174.51</v>
      </c>
      <c r="G35" s="88"/>
      <c r="H35" s="91"/>
    </row>
    <row r="36" spans="1:8" ht="12.75">
      <c r="A36" s="147">
        <v>25</v>
      </c>
      <c r="B36" s="31" t="s">
        <v>57</v>
      </c>
      <c r="C36" s="31" t="s">
        <v>7</v>
      </c>
      <c r="D36" s="87">
        <f>B37+C37</f>
        <v>900.04</v>
      </c>
      <c r="E36" s="58" t="s">
        <v>58</v>
      </c>
      <c r="F36" s="58" t="s">
        <v>31</v>
      </c>
      <c r="G36" s="87">
        <f>E37+F37</f>
        <v>282</v>
      </c>
      <c r="H36" s="90">
        <f>G36/D36-1</f>
        <v>-0.68668059197369</v>
      </c>
    </row>
    <row r="37" spans="1:8" ht="12.75">
      <c r="A37" s="147"/>
      <c r="B37" s="13">
        <v>452.67</v>
      </c>
      <c r="C37" s="17">
        <v>447.37</v>
      </c>
      <c r="D37" s="88"/>
      <c r="E37" s="51">
        <v>107.49</v>
      </c>
      <c r="F37" s="50">
        <v>174.51</v>
      </c>
      <c r="G37" s="88"/>
      <c r="H37" s="91"/>
    </row>
    <row r="38" spans="1:8" ht="12.75">
      <c r="A38" s="147">
        <v>32</v>
      </c>
      <c r="B38" s="31" t="s">
        <v>57</v>
      </c>
      <c r="C38" s="31" t="s">
        <v>1</v>
      </c>
      <c r="D38" s="87">
        <f>B39+C39</f>
        <v>1011.53</v>
      </c>
      <c r="E38" s="58" t="s">
        <v>58</v>
      </c>
      <c r="F38" s="58" t="s">
        <v>31</v>
      </c>
      <c r="G38" s="87">
        <f>E39+F39</f>
        <v>309.94</v>
      </c>
      <c r="H38" s="90">
        <f>G38/D38-1</f>
        <v>-0.6935928741609245</v>
      </c>
    </row>
    <row r="39" spans="1:8" ht="12.75">
      <c r="A39" s="147"/>
      <c r="B39" s="13">
        <v>490.82</v>
      </c>
      <c r="C39" s="13">
        <v>520.71</v>
      </c>
      <c r="D39" s="88"/>
      <c r="E39" s="51">
        <v>135.43</v>
      </c>
      <c r="F39" s="50">
        <v>174.51</v>
      </c>
      <c r="G39" s="88"/>
      <c r="H39" s="91"/>
    </row>
    <row r="40" spans="1:8" ht="12.75">
      <c r="A40" s="147">
        <v>40</v>
      </c>
      <c r="B40" s="31" t="s">
        <v>57</v>
      </c>
      <c r="C40" s="31" t="s">
        <v>1</v>
      </c>
      <c r="D40" s="87">
        <f>B41+C41</f>
        <v>1049.8600000000001</v>
      </c>
      <c r="E40" s="58" t="s">
        <v>58</v>
      </c>
      <c r="F40" s="58" t="s">
        <v>31</v>
      </c>
      <c r="G40" s="87">
        <f>E41+F41</f>
        <v>325.28</v>
      </c>
      <c r="H40" s="90">
        <f>G40/D40-1</f>
        <v>-0.6901682129045779</v>
      </c>
    </row>
    <row r="41" spans="1:8" ht="12.75">
      <c r="A41" s="147"/>
      <c r="B41" s="13">
        <v>529.15</v>
      </c>
      <c r="C41" s="13">
        <v>520.71</v>
      </c>
      <c r="D41" s="88"/>
      <c r="E41" s="51">
        <v>150.77</v>
      </c>
      <c r="F41" s="50">
        <v>174.51</v>
      </c>
      <c r="G41" s="88"/>
      <c r="H41" s="91"/>
    </row>
    <row r="42" spans="1:8" ht="12.75">
      <c r="A42" s="147">
        <v>50</v>
      </c>
      <c r="B42" s="31" t="s">
        <v>57</v>
      </c>
      <c r="C42" s="31" t="s">
        <v>1</v>
      </c>
      <c r="D42" s="87">
        <f>B43+C43</f>
        <v>1132.41</v>
      </c>
      <c r="E42" s="59" t="s">
        <v>50</v>
      </c>
      <c r="F42" s="58" t="s">
        <v>0</v>
      </c>
      <c r="G42" s="87">
        <f>E43+F43</f>
        <v>874.14</v>
      </c>
      <c r="H42" s="90">
        <f>G42/D42-1</f>
        <v>-0.22807110498847594</v>
      </c>
    </row>
    <row r="43" spans="1:8" ht="13.5" thickBot="1">
      <c r="A43" s="152"/>
      <c r="B43" s="11">
        <v>611.7</v>
      </c>
      <c r="C43" s="16">
        <v>520.71</v>
      </c>
      <c r="D43" s="93"/>
      <c r="E43" s="60">
        <v>441.68</v>
      </c>
      <c r="F43" s="52">
        <v>432.46</v>
      </c>
      <c r="G43" s="93"/>
      <c r="H43" s="145"/>
    </row>
    <row r="44" spans="1:8" ht="12.75">
      <c r="A44" s="22"/>
      <c r="B44" s="28"/>
      <c r="F44" s="54"/>
      <c r="G44" s="29"/>
      <c r="H44" s="30"/>
    </row>
    <row r="45" spans="1:8" ht="15.75">
      <c r="A45" s="141" t="s">
        <v>68</v>
      </c>
      <c r="B45" s="141"/>
      <c r="C45" s="141"/>
      <c r="D45" s="141"/>
      <c r="E45" s="141"/>
      <c r="F45" s="141"/>
      <c r="G45" s="141"/>
      <c r="H45" s="141"/>
    </row>
    <row r="46" ht="13.5" thickBot="1"/>
    <row r="47" spans="1:8" ht="13.5" customHeight="1" thickBot="1">
      <c r="A47" s="105" t="s">
        <v>29</v>
      </c>
      <c r="B47" s="107" t="s">
        <v>44</v>
      </c>
      <c r="C47" s="108"/>
      <c r="D47" s="101" t="s">
        <v>101</v>
      </c>
      <c r="E47" s="109" t="s">
        <v>45</v>
      </c>
      <c r="F47" s="110"/>
      <c r="G47" s="101" t="s">
        <v>101</v>
      </c>
      <c r="H47" s="113" t="s">
        <v>46</v>
      </c>
    </row>
    <row r="48" spans="1:8" ht="32.25" customHeight="1" thickBot="1">
      <c r="A48" s="106"/>
      <c r="B48" s="97" t="s">
        <v>43</v>
      </c>
      <c r="C48" s="98"/>
      <c r="D48" s="102"/>
      <c r="E48" s="111" t="s">
        <v>43</v>
      </c>
      <c r="F48" s="112"/>
      <c r="G48" s="102"/>
      <c r="H48" s="114"/>
    </row>
    <row r="49" spans="1:8" ht="12.75">
      <c r="A49" s="146">
        <v>15</v>
      </c>
      <c r="B49" s="48" t="s">
        <v>2</v>
      </c>
      <c r="C49" s="33" t="s">
        <v>7</v>
      </c>
      <c r="D49" s="164">
        <f>B50+C50</f>
        <v>773.69</v>
      </c>
      <c r="E49" s="57" t="s">
        <v>47</v>
      </c>
      <c r="F49" s="57" t="s">
        <v>31</v>
      </c>
      <c r="G49" s="161">
        <f>E50+F50</f>
        <v>284.87</v>
      </c>
      <c r="H49" s="153">
        <f>G49/D49-1</f>
        <v>-0.6318034354844964</v>
      </c>
    </row>
    <row r="50" spans="1:8" ht="12.75">
      <c r="A50" s="147"/>
      <c r="B50" s="13">
        <v>326.32</v>
      </c>
      <c r="C50" s="17">
        <v>447.37</v>
      </c>
      <c r="D50" s="165"/>
      <c r="E50" s="51">
        <v>110.36</v>
      </c>
      <c r="F50" s="50">
        <v>174.51</v>
      </c>
      <c r="G50" s="159"/>
      <c r="H50" s="142"/>
    </row>
    <row r="51" spans="1:8" ht="12.75">
      <c r="A51" s="147">
        <v>20</v>
      </c>
      <c r="B51" s="47" t="s">
        <v>2</v>
      </c>
      <c r="C51" s="34" t="s">
        <v>7</v>
      </c>
      <c r="D51" s="87">
        <f>B52+C52</f>
        <v>801.54</v>
      </c>
      <c r="E51" s="59" t="s">
        <v>30</v>
      </c>
      <c r="F51" s="59" t="s">
        <v>31</v>
      </c>
      <c r="G51" s="159">
        <f>E52+F52</f>
        <v>303.5</v>
      </c>
      <c r="H51" s="142">
        <f>G51/D51-1</f>
        <v>-0.6213538937545225</v>
      </c>
    </row>
    <row r="52" spans="1:8" ht="12.75">
      <c r="A52" s="147"/>
      <c r="B52" s="13">
        <v>354.17</v>
      </c>
      <c r="C52" s="17">
        <v>447.37</v>
      </c>
      <c r="D52" s="88"/>
      <c r="E52" s="51">
        <v>128.99</v>
      </c>
      <c r="F52" s="50">
        <v>174.51</v>
      </c>
      <c r="G52" s="159"/>
      <c r="H52" s="142"/>
    </row>
    <row r="53" spans="1:8" ht="12.75">
      <c r="A53" s="147">
        <v>25</v>
      </c>
      <c r="B53" s="47" t="s">
        <v>2</v>
      </c>
      <c r="C53" s="34" t="s">
        <v>7</v>
      </c>
      <c r="D53" s="87">
        <f>B54+C54</f>
        <v>804.9300000000001</v>
      </c>
      <c r="E53" s="59" t="s">
        <v>47</v>
      </c>
      <c r="F53" s="59" t="s">
        <v>31</v>
      </c>
      <c r="G53" s="159">
        <f>E54+F54</f>
        <v>330.86</v>
      </c>
      <c r="H53" s="142">
        <f>G53/D53-1</f>
        <v>-0.5889580460412707</v>
      </c>
    </row>
    <row r="54" spans="1:8" ht="12.75">
      <c r="A54" s="147"/>
      <c r="B54" s="13">
        <v>357.56</v>
      </c>
      <c r="C54" s="17">
        <v>447.37</v>
      </c>
      <c r="D54" s="88"/>
      <c r="E54" s="51">
        <v>156.35</v>
      </c>
      <c r="F54" s="50">
        <v>174.51</v>
      </c>
      <c r="G54" s="159"/>
      <c r="H54" s="142"/>
    </row>
    <row r="55" spans="1:8" ht="12.75">
      <c r="A55" s="147">
        <v>32</v>
      </c>
      <c r="B55" s="47" t="s">
        <v>2</v>
      </c>
      <c r="C55" s="34" t="s">
        <v>1</v>
      </c>
      <c r="D55" s="87">
        <f>B56+C56</f>
        <v>928.99</v>
      </c>
      <c r="E55" s="59" t="s">
        <v>47</v>
      </c>
      <c r="F55" s="59" t="s">
        <v>31</v>
      </c>
      <c r="G55" s="159">
        <f>E56+F56</f>
        <v>385.32</v>
      </c>
      <c r="H55" s="142">
        <f>G55/D55-1</f>
        <v>-0.5852269669210648</v>
      </c>
    </row>
    <row r="56" spans="1:8" ht="12.75">
      <c r="A56" s="147"/>
      <c r="B56" s="13">
        <v>408.28</v>
      </c>
      <c r="C56" s="13">
        <v>520.71</v>
      </c>
      <c r="D56" s="88"/>
      <c r="E56" s="51">
        <v>210.81</v>
      </c>
      <c r="F56" s="50">
        <v>174.51</v>
      </c>
      <c r="G56" s="159"/>
      <c r="H56" s="142"/>
    </row>
    <row r="57" spans="1:8" ht="12.75">
      <c r="A57" s="147">
        <v>40</v>
      </c>
      <c r="B57" s="47" t="s">
        <v>2</v>
      </c>
      <c r="C57" s="34" t="s">
        <v>1</v>
      </c>
      <c r="D57" s="87">
        <f>B58+C58</f>
        <v>1022.97</v>
      </c>
      <c r="E57" s="59" t="s">
        <v>30</v>
      </c>
      <c r="F57" s="59" t="s">
        <v>31</v>
      </c>
      <c r="G57" s="159">
        <f>E58+F58</f>
        <v>409.03</v>
      </c>
      <c r="H57" s="142">
        <f>G57/D57-1</f>
        <v>-0.6001544522322257</v>
      </c>
    </row>
    <row r="58" spans="1:8" ht="12.75">
      <c r="A58" s="147"/>
      <c r="B58" s="13">
        <v>502.26</v>
      </c>
      <c r="C58" s="13">
        <v>520.71</v>
      </c>
      <c r="D58" s="88"/>
      <c r="E58" s="51">
        <v>234.52</v>
      </c>
      <c r="F58" s="50">
        <v>174.51</v>
      </c>
      <c r="G58" s="159"/>
      <c r="H58" s="142"/>
    </row>
    <row r="59" spans="1:8" ht="12.75">
      <c r="A59" s="147">
        <v>50</v>
      </c>
      <c r="B59" s="47" t="s">
        <v>2</v>
      </c>
      <c r="C59" s="34" t="s">
        <v>1</v>
      </c>
      <c r="D59" s="87">
        <f>B60+C60</f>
        <v>1134.76</v>
      </c>
      <c r="E59" s="59" t="s">
        <v>32</v>
      </c>
      <c r="F59" s="59" t="s">
        <v>33</v>
      </c>
      <c r="G59" s="159">
        <f>E60+F60</f>
        <v>928.09</v>
      </c>
      <c r="H59" s="142">
        <f>G59/D59-1</f>
        <v>-0.18212661708202615</v>
      </c>
    </row>
    <row r="60" spans="1:8" ht="12.75">
      <c r="A60" s="147"/>
      <c r="B60" s="13">
        <v>614.05</v>
      </c>
      <c r="C60" s="13">
        <v>520.71</v>
      </c>
      <c r="D60" s="88"/>
      <c r="E60" s="51">
        <v>428.12</v>
      </c>
      <c r="F60" s="51">
        <v>499.97</v>
      </c>
      <c r="G60" s="159"/>
      <c r="H60" s="142"/>
    </row>
    <row r="61" spans="1:8" ht="12.75">
      <c r="A61" s="147">
        <v>65</v>
      </c>
      <c r="B61" s="47" t="s">
        <v>55</v>
      </c>
      <c r="C61" s="34" t="s">
        <v>4</v>
      </c>
      <c r="D61" s="87">
        <f>B62+C62</f>
        <v>1677.85</v>
      </c>
      <c r="E61" s="59" t="s">
        <v>48</v>
      </c>
      <c r="F61" s="59" t="s">
        <v>33</v>
      </c>
      <c r="G61" s="159">
        <f>E62+F62</f>
        <v>1203.3400000000001</v>
      </c>
      <c r="H61" s="142">
        <f>G61/D61-1</f>
        <v>-0.2828083559316982</v>
      </c>
    </row>
    <row r="62" spans="1:8" ht="12.75">
      <c r="A62" s="147"/>
      <c r="B62" s="14">
        <v>973.17</v>
      </c>
      <c r="C62" s="51">
        <v>704.68</v>
      </c>
      <c r="D62" s="88"/>
      <c r="E62" s="51">
        <v>703.37</v>
      </c>
      <c r="F62" s="51">
        <v>499.97</v>
      </c>
      <c r="G62" s="159"/>
      <c r="H62" s="142"/>
    </row>
    <row r="63" spans="1:8" ht="12.75">
      <c r="A63" s="147">
        <v>80</v>
      </c>
      <c r="B63" s="47" t="s">
        <v>55</v>
      </c>
      <c r="C63" s="34" t="s">
        <v>4</v>
      </c>
      <c r="D63" s="87">
        <f>B64+C64</f>
        <v>1865.6599999999999</v>
      </c>
      <c r="E63" s="59" t="s">
        <v>32</v>
      </c>
      <c r="F63" s="59" t="s">
        <v>33</v>
      </c>
      <c r="G63" s="159">
        <f>E64+F64</f>
        <v>1486.5500000000002</v>
      </c>
      <c r="H63" s="142">
        <f>G63/D63-1</f>
        <v>-0.20320422799438254</v>
      </c>
    </row>
    <row r="64" spans="1:8" ht="12.75">
      <c r="A64" s="147"/>
      <c r="B64" s="14">
        <v>1160.98</v>
      </c>
      <c r="C64" s="51">
        <v>704.68</v>
      </c>
      <c r="D64" s="88"/>
      <c r="E64" s="51">
        <v>986.58</v>
      </c>
      <c r="F64" s="51">
        <v>499.97</v>
      </c>
      <c r="G64" s="159"/>
      <c r="H64" s="142"/>
    </row>
    <row r="65" spans="1:8" ht="12.75">
      <c r="A65" s="147">
        <v>100</v>
      </c>
      <c r="B65" s="47" t="s">
        <v>55</v>
      </c>
      <c r="C65" s="34" t="s">
        <v>4</v>
      </c>
      <c r="D65" s="87">
        <f>B66+C66</f>
        <v>2523.6</v>
      </c>
      <c r="E65" s="59" t="s">
        <v>32</v>
      </c>
      <c r="F65" s="59" t="s">
        <v>33</v>
      </c>
      <c r="G65" s="159">
        <f>E66+F66</f>
        <v>1720.58</v>
      </c>
      <c r="H65" s="142">
        <f>G65/D65-1</f>
        <v>-0.31820415279759073</v>
      </c>
    </row>
    <row r="66" spans="1:8" ht="12.75">
      <c r="A66" s="147"/>
      <c r="B66" s="14">
        <v>1818.92</v>
      </c>
      <c r="C66" s="51">
        <v>704.68</v>
      </c>
      <c r="D66" s="88"/>
      <c r="E66" s="51">
        <v>1220.61</v>
      </c>
      <c r="F66" s="51">
        <v>499.97</v>
      </c>
      <c r="G66" s="159"/>
      <c r="H66" s="142"/>
    </row>
    <row r="67" spans="1:8" ht="12.75">
      <c r="A67" s="147">
        <v>125</v>
      </c>
      <c r="B67" s="47" t="s">
        <v>55</v>
      </c>
      <c r="C67" s="34" t="s">
        <v>9</v>
      </c>
      <c r="D67" s="87">
        <f>B68+C68</f>
        <v>3013.76</v>
      </c>
      <c r="E67" s="59" t="s">
        <v>34</v>
      </c>
      <c r="F67" s="59" t="s">
        <v>3</v>
      </c>
      <c r="G67" s="159">
        <f>E68+F68</f>
        <v>4041.07</v>
      </c>
      <c r="H67" s="140">
        <f>G67/D67-1</f>
        <v>0.34087319494584833</v>
      </c>
    </row>
    <row r="68" spans="1:8" ht="12.75">
      <c r="A68" s="147"/>
      <c r="B68" s="14">
        <v>2004.42</v>
      </c>
      <c r="C68" s="51">
        <v>1009.34</v>
      </c>
      <c r="D68" s="88"/>
      <c r="E68" s="51">
        <v>3291.88</v>
      </c>
      <c r="F68" s="51">
        <v>749.19</v>
      </c>
      <c r="G68" s="159"/>
      <c r="H68" s="140"/>
    </row>
    <row r="69" spans="1:8" ht="12.75">
      <c r="A69" s="147">
        <v>150</v>
      </c>
      <c r="B69" s="47" t="s">
        <v>55</v>
      </c>
      <c r="C69" s="34" t="s">
        <v>9</v>
      </c>
      <c r="D69" s="87">
        <f>B70+C70</f>
        <v>3089.36</v>
      </c>
      <c r="E69" s="59" t="s">
        <v>34</v>
      </c>
      <c r="F69" s="59" t="s">
        <v>3</v>
      </c>
      <c r="G69" s="159">
        <f>E70+F70</f>
        <v>4925.76</v>
      </c>
      <c r="H69" s="140">
        <f>G69/D69-1</f>
        <v>0.5944273247533469</v>
      </c>
    </row>
    <row r="70" spans="1:8" ht="13.5" thickBot="1">
      <c r="A70" s="152"/>
      <c r="B70" s="20">
        <v>2080.02</v>
      </c>
      <c r="C70" s="52">
        <v>1009.34</v>
      </c>
      <c r="D70" s="93"/>
      <c r="E70" s="52">
        <v>4176.57</v>
      </c>
      <c r="F70" s="52">
        <v>749.19</v>
      </c>
      <c r="G70" s="160"/>
      <c r="H70" s="120"/>
    </row>
    <row r="72" spans="1:8" ht="15.75">
      <c r="A72" s="157" t="s">
        <v>69</v>
      </c>
      <c r="B72" s="157"/>
      <c r="C72" s="157"/>
      <c r="D72" s="157"/>
      <c r="E72" s="157"/>
      <c r="F72" s="157"/>
      <c r="G72" s="157"/>
      <c r="H72" s="157"/>
    </row>
    <row r="73" ht="13.5" thickBot="1"/>
    <row r="74" spans="1:8" ht="13.5" customHeight="1" thickBot="1">
      <c r="A74" s="105" t="s">
        <v>29</v>
      </c>
      <c r="B74" s="107" t="s">
        <v>44</v>
      </c>
      <c r="C74" s="108"/>
      <c r="D74" s="101" t="s">
        <v>101</v>
      </c>
      <c r="E74" s="109" t="s">
        <v>45</v>
      </c>
      <c r="F74" s="110"/>
      <c r="G74" s="101" t="s">
        <v>101</v>
      </c>
      <c r="H74" s="113" t="s">
        <v>46</v>
      </c>
    </row>
    <row r="75" spans="1:8" ht="42" customHeight="1" thickBot="1">
      <c r="A75" s="106"/>
      <c r="B75" s="97" t="s">
        <v>43</v>
      </c>
      <c r="C75" s="98"/>
      <c r="D75" s="102"/>
      <c r="E75" s="111" t="s">
        <v>43</v>
      </c>
      <c r="F75" s="112"/>
      <c r="G75" s="102"/>
      <c r="H75" s="114"/>
    </row>
    <row r="76" spans="1:8" s="15" customFormat="1" ht="12.75">
      <c r="A76" s="146">
        <v>15</v>
      </c>
      <c r="B76" s="45" t="s">
        <v>40</v>
      </c>
      <c r="C76" s="45" t="s">
        <v>59</v>
      </c>
      <c r="D76" s="104">
        <f>B77+C77</f>
        <v>1082.15</v>
      </c>
      <c r="E76" s="61" t="s">
        <v>35</v>
      </c>
      <c r="F76" s="57" t="s">
        <v>0</v>
      </c>
      <c r="G76" s="104">
        <f>E77+F77</f>
        <v>612.4</v>
      </c>
      <c r="H76" s="100">
        <f>G76/D76-1</f>
        <v>-0.43408954396340627</v>
      </c>
    </row>
    <row r="77" spans="1:8" ht="12.75">
      <c r="A77" s="147"/>
      <c r="B77" s="13">
        <v>625.4</v>
      </c>
      <c r="C77" s="13">
        <v>456.75</v>
      </c>
      <c r="D77" s="88"/>
      <c r="E77" s="62">
        <v>179.94</v>
      </c>
      <c r="F77" s="78">
        <v>432.46</v>
      </c>
      <c r="G77" s="88"/>
      <c r="H77" s="91"/>
    </row>
    <row r="78" spans="1:8" s="15" customFormat="1" ht="12.75">
      <c r="A78" s="147">
        <v>20</v>
      </c>
      <c r="B78" s="31" t="s">
        <v>40</v>
      </c>
      <c r="C78" s="31" t="s">
        <v>59</v>
      </c>
      <c r="D78" s="87">
        <f>B79+C79</f>
        <v>1140.95</v>
      </c>
      <c r="E78" s="61" t="s">
        <v>35</v>
      </c>
      <c r="F78" s="59" t="s">
        <v>0</v>
      </c>
      <c r="G78" s="87">
        <f>E79+F79</f>
        <v>629.68</v>
      </c>
      <c r="H78" s="90">
        <f>G78/D78-1</f>
        <v>-0.44810903194706175</v>
      </c>
    </row>
    <row r="79" spans="1:8" ht="12.75">
      <c r="A79" s="147"/>
      <c r="B79" s="13">
        <v>684.2</v>
      </c>
      <c r="C79" s="13">
        <v>456.75</v>
      </c>
      <c r="D79" s="88"/>
      <c r="E79" s="63">
        <v>197.22</v>
      </c>
      <c r="F79" s="51">
        <v>432.46</v>
      </c>
      <c r="G79" s="88"/>
      <c r="H79" s="91"/>
    </row>
    <row r="80" spans="1:8" s="15" customFormat="1" ht="12.75">
      <c r="A80" s="147">
        <v>25</v>
      </c>
      <c r="B80" s="31" t="s">
        <v>40</v>
      </c>
      <c r="C80" s="31" t="s">
        <v>59</v>
      </c>
      <c r="D80" s="87">
        <f>B81+C81</f>
        <v>1140.95</v>
      </c>
      <c r="E80" s="61" t="s">
        <v>35</v>
      </c>
      <c r="F80" s="58" t="s">
        <v>0</v>
      </c>
      <c r="G80" s="87">
        <f>E81+F81</f>
        <v>661.06</v>
      </c>
      <c r="H80" s="90">
        <f>G80/D80-1</f>
        <v>-0.4206056356544985</v>
      </c>
    </row>
    <row r="81" spans="1:8" ht="12.75">
      <c r="A81" s="147"/>
      <c r="B81" s="13">
        <v>684.2</v>
      </c>
      <c r="C81" s="13">
        <v>456.75</v>
      </c>
      <c r="D81" s="88"/>
      <c r="E81" s="63">
        <v>228.6</v>
      </c>
      <c r="F81" s="51">
        <v>432.46</v>
      </c>
      <c r="G81" s="88"/>
      <c r="H81" s="91"/>
    </row>
    <row r="82" spans="1:8" s="15" customFormat="1" ht="12.75">
      <c r="A82" s="147">
        <v>32</v>
      </c>
      <c r="B82" s="31" t="s">
        <v>40</v>
      </c>
      <c r="C82" s="31" t="s">
        <v>59</v>
      </c>
      <c r="D82" s="87">
        <f>B83+C83</f>
        <v>1252.9099999999999</v>
      </c>
      <c r="E82" s="61" t="s">
        <v>35</v>
      </c>
      <c r="F82" s="58" t="s">
        <v>0</v>
      </c>
      <c r="G82" s="87">
        <f>E83+F83</f>
        <v>704.0899999999999</v>
      </c>
      <c r="H82" s="90">
        <f>G82/D82-1</f>
        <v>-0.4380362516062606</v>
      </c>
    </row>
    <row r="83" spans="1:8" ht="12.75">
      <c r="A83" s="147"/>
      <c r="B83" s="13">
        <v>796.16</v>
      </c>
      <c r="C83" s="13">
        <v>456.75</v>
      </c>
      <c r="D83" s="88"/>
      <c r="E83" s="63">
        <v>271.63</v>
      </c>
      <c r="F83" s="51">
        <v>432.46</v>
      </c>
      <c r="G83" s="88"/>
      <c r="H83" s="91"/>
    </row>
    <row r="84" spans="1:8" s="15" customFormat="1" ht="12.75">
      <c r="A84" s="147">
        <v>40</v>
      </c>
      <c r="B84" s="31" t="s">
        <v>40</v>
      </c>
      <c r="C84" s="31" t="s">
        <v>59</v>
      </c>
      <c r="D84" s="87">
        <f>B85+C85</f>
        <v>1362.9299999999998</v>
      </c>
      <c r="E84" s="61" t="s">
        <v>35</v>
      </c>
      <c r="F84" s="58" t="s">
        <v>0</v>
      </c>
      <c r="G84" s="87">
        <f>E85+F85</f>
        <v>772.5799999999999</v>
      </c>
      <c r="H84" s="90">
        <f>G84/D84-1</f>
        <v>-0.4331477038439244</v>
      </c>
    </row>
    <row r="85" spans="1:8" ht="12.75">
      <c r="A85" s="147"/>
      <c r="B85" s="13">
        <v>906.18</v>
      </c>
      <c r="C85" s="13">
        <v>456.75</v>
      </c>
      <c r="D85" s="88"/>
      <c r="E85" s="63">
        <v>340.12</v>
      </c>
      <c r="F85" s="51">
        <v>432.46</v>
      </c>
      <c r="G85" s="88"/>
      <c r="H85" s="91"/>
    </row>
    <row r="86" spans="1:8" s="15" customFormat="1" ht="12.75">
      <c r="A86" s="147">
        <v>50</v>
      </c>
      <c r="B86" s="31" t="s">
        <v>40</v>
      </c>
      <c r="C86" s="31" t="s">
        <v>59</v>
      </c>
      <c r="D86" s="87">
        <f>B87+C87</f>
        <v>1519.42</v>
      </c>
      <c r="E86" s="61" t="s">
        <v>35</v>
      </c>
      <c r="F86" s="58" t="s">
        <v>0</v>
      </c>
      <c r="G86" s="87">
        <f>E87+F87</f>
        <v>829.22</v>
      </c>
      <c r="H86" s="90">
        <f>G86/D86-1</f>
        <v>-0.45425228047544464</v>
      </c>
    </row>
    <row r="87" spans="1:8" ht="12.75">
      <c r="A87" s="147"/>
      <c r="B87" s="13">
        <v>1062.67</v>
      </c>
      <c r="C87" s="13">
        <v>456.75</v>
      </c>
      <c r="D87" s="88"/>
      <c r="E87" s="63">
        <v>396.76</v>
      </c>
      <c r="F87" s="51">
        <v>432.46</v>
      </c>
      <c r="G87" s="88"/>
      <c r="H87" s="91"/>
    </row>
    <row r="88" spans="1:8" s="15" customFormat="1" ht="12.75">
      <c r="A88" s="147">
        <v>65</v>
      </c>
      <c r="B88" s="31" t="s">
        <v>40</v>
      </c>
      <c r="C88" s="31" t="s">
        <v>9</v>
      </c>
      <c r="D88" s="87">
        <f>B89+C89</f>
        <v>2412.71</v>
      </c>
      <c r="E88" s="64" t="s">
        <v>34</v>
      </c>
      <c r="F88" s="59" t="s">
        <v>3</v>
      </c>
      <c r="G88" s="87">
        <f>E89+F89</f>
        <v>1720.5100000000002</v>
      </c>
      <c r="H88" s="90">
        <f>G88/D88-1</f>
        <v>-0.2868973063484629</v>
      </c>
    </row>
    <row r="89" spans="1:8" ht="12.75">
      <c r="A89" s="147"/>
      <c r="B89" s="14">
        <v>1403.37</v>
      </c>
      <c r="C89" s="51">
        <v>1009.34</v>
      </c>
      <c r="D89" s="88"/>
      <c r="E89" s="63">
        <v>971.32</v>
      </c>
      <c r="F89" s="51">
        <v>749.19</v>
      </c>
      <c r="G89" s="88"/>
      <c r="H89" s="91"/>
    </row>
    <row r="90" spans="1:8" s="15" customFormat="1" ht="12.75">
      <c r="A90" s="147">
        <v>80</v>
      </c>
      <c r="B90" s="31" t="s">
        <v>40</v>
      </c>
      <c r="C90" s="31" t="s">
        <v>9</v>
      </c>
      <c r="D90" s="87">
        <f>B91+C91</f>
        <v>2776.13</v>
      </c>
      <c r="E90" s="64" t="s">
        <v>34</v>
      </c>
      <c r="F90" s="59" t="s">
        <v>3</v>
      </c>
      <c r="G90" s="87">
        <f>E91+F91</f>
        <v>2056.09</v>
      </c>
      <c r="H90" s="90">
        <f>G90/D90-1</f>
        <v>-0.25936825725020085</v>
      </c>
    </row>
    <row r="91" spans="1:8" ht="12.75">
      <c r="A91" s="147"/>
      <c r="B91" s="14">
        <v>1766.79</v>
      </c>
      <c r="C91" s="51">
        <v>1009.34</v>
      </c>
      <c r="D91" s="88"/>
      <c r="E91" s="63">
        <v>1306.9</v>
      </c>
      <c r="F91" s="51">
        <v>749.19</v>
      </c>
      <c r="G91" s="88"/>
      <c r="H91" s="91"/>
    </row>
    <row r="92" spans="1:8" s="15" customFormat="1" ht="12.75">
      <c r="A92" s="147">
        <v>100</v>
      </c>
      <c r="B92" s="31" t="s">
        <v>40</v>
      </c>
      <c r="C92" s="31" t="s">
        <v>9</v>
      </c>
      <c r="D92" s="87">
        <f>B93+C93</f>
        <v>3195.84</v>
      </c>
      <c r="E92" s="64" t="s">
        <v>34</v>
      </c>
      <c r="F92" s="59" t="s">
        <v>3</v>
      </c>
      <c r="G92" s="87">
        <f>E93+F93</f>
        <v>2421.2799999999997</v>
      </c>
      <c r="H92" s="90">
        <f>G92/D92-1</f>
        <v>-0.2423650745969762</v>
      </c>
    </row>
    <row r="93" spans="1:8" ht="12.75">
      <c r="A93" s="147"/>
      <c r="B93" s="14">
        <v>2186.5</v>
      </c>
      <c r="C93" s="51">
        <v>1009.34</v>
      </c>
      <c r="D93" s="88"/>
      <c r="E93" s="63">
        <v>1672.09</v>
      </c>
      <c r="F93" s="51">
        <v>749.19</v>
      </c>
      <c r="G93" s="88"/>
      <c r="H93" s="91"/>
    </row>
    <row r="94" spans="1:8" s="15" customFormat="1" ht="12.75">
      <c r="A94" s="147">
        <v>125</v>
      </c>
      <c r="B94" s="31" t="s">
        <v>5</v>
      </c>
      <c r="C94" s="31" t="s">
        <v>36</v>
      </c>
      <c r="D94" s="87">
        <f>B95+C95</f>
        <v>6529.71</v>
      </c>
      <c r="E94" s="64" t="s">
        <v>34</v>
      </c>
      <c r="F94" s="59" t="s">
        <v>3</v>
      </c>
      <c r="G94" s="87">
        <f>E95+F95</f>
        <v>4041.07</v>
      </c>
      <c r="H94" s="90">
        <f>G94/D94-1</f>
        <v>-0.3811256548912586</v>
      </c>
    </row>
    <row r="95" spans="1:8" ht="12.75">
      <c r="A95" s="147"/>
      <c r="B95" s="14">
        <v>5244.83</v>
      </c>
      <c r="C95" s="13">
        <v>1284.88</v>
      </c>
      <c r="D95" s="88"/>
      <c r="E95" s="63">
        <v>3291.88</v>
      </c>
      <c r="F95" s="51">
        <v>749.19</v>
      </c>
      <c r="G95" s="88"/>
      <c r="H95" s="91"/>
    </row>
    <row r="96" spans="1:8" s="15" customFormat="1" ht="12.75">
      <c r="A96" s="147">
        <v>150</v>
      </c>
      <c r="B96" s="31" t="s">
        <v>5</v>
      </c>
      <c r="C96" s="31" t="s">
        <v>36</v>
      </c>
      <c r="D96" s="87">
        <f>B97+C97</f>
        <v>11888.380000000001</v>
      </c>
      <c r="E96" s="64" t="s">
        <v>34</v>
      </c>
      <c r="F96" s="59" t="s">
        <v>3</v>
      </c>
      <c r="G96" s="87">
        <f>E97+F97</f>
        <v>4925.76</v>
      </c>
      <c r="H96" s="90">
        <f>G96/D96-1</f>
        <v>-0.585666003273785</v>
      </c>
    </row>
    <row r="97" spans="1:8" ht="13.5" thickBot="1">
      <c r="A97" s="152"/>
      <c r="B97" s="9">
        <v>10603.5</v>
      </c>
      <c r="C97" s="16">
        <v>1284.88</v>
      </c>
      <c r="D97" s="93"/>
      <c r="E97" s="65">
        <v>4176.57</v>
      </c>
      <c r="F97" s="52">
        <v>749.19</v>
      </c>
      <c r="G97" s="93"/>
      <c r="H97" s="145"/>
    </row>
    <row r="98" spans="1:8" ht="12.75">
      <c r="A98" s="23"/>
      <c r="B98" s="24"/>
      <c r="C98" s="26"/>
      <c r="D98" s="25"/>
      <c r="E98" s="24"/>
      <c r="F98" s="24"/>
      <c r="G98" s="25"/>
      <c r="H98" s="27"/>
    </row>
    <row r="99" spans="1:8" ht="15.75">
      <c r="A99" s="141" t="s">
        <v>70</v>
      </c>
      <c r="B99" s="141"/>
      <c r="C99" s="141"/>
      <c r="D99" s="141"/>
      <c r="E99" s="141"/>
      <c r="F99" s="141"/>
      <c r="G99" s="141"/>
      <c r="H99" s="141"/>
    </row>
    <row r="100" ht="13.5" thickBot="1"/>
    <row r="101" spans="1:8" ht="13.5" customHeight="1" thickBot="1">
      <c r="A101" s="105" t="s">
        <v>29</v>
      </c>
      <c r="B101" s="167" t="s">
        <v>114</v>
      </c>
      <c r="C101" s="168"/>
      <c r="D101" s="101" t="s">
        <v>101</v>
      </c>
      <c r="E101" s="109" t="s">
        <v>45</v>
      </c>
      <c r="F101" s="110"/>
      <c r="G101" s="101" t="s">
        <v>101</v>
      </c>
      <c r="H101" s="113" t="s">
        <v>46</v>
      </c>
    </row>
    <row r="102" spans="1:8" ht="33" customHeight="1" thickBot="1">
      <c r="A102" s="106"/>
      <c r="B102" s="97" t="s">
        <v>43</v>
      </c>
      <c r="C102" s="98"/>
      <c r="D102" s="102"/>
      <c r="E102" s="111" t="s">
        <v>43</v>
      </c>
      <c r="F102" s="112"/>
      <c r="G102" s="102"/>
      <c r="H102" s="114"/>
    </row>
    <row r="103" spans="1:8" ht="12.75">
      <c r="A103" s="146">
        <v>15</v>
      </c>
      <c r="B103" s="45" t="s">
        <v>6</v>
      </c>
      <c r="C103" s="45" t="s">
        <v>59</v>
      </c>
      <c r="D103" s="99">
        <v>436.54</v>
      </c>
      <c r="E103" s="61" t="s">
        <v>39</v>
      </c>
      <c r="F103" s="57" t="s">
        <v>31</v>
      </c>
      <c r="G103" s="104">
        <f>E104+F104</f>
        <v>260.96</v>
      </c>
      <c r="H103" s="100">
        <f>G103/D103-1</f>
        <v>-0.40220827415586213</v>
      </c>
    </row>
    <row r="104" spans="1:8" ht="12.75">
      <c r="A104" s="147"/>
      <c r="B104" s="6"/>
      <c r="C104" s="17"/>
      <c r="D104" s="89"/>
      <c r="E104" s="62">
        <v>86.45</v>
      </c>
      <c r="F104" s="50">
        <v>174.51</v>
      </c>
      <c r="G104" s="88"/>
      <c r="H104" s="91"/>
    </row>
    <row r="105" spans="1:8" ht="12.75">
      <c r="A105" s="147">
        <v>20</v>
      </c>
      <c r="B105" s="31" t="s">
        <v>6</v>
      </c>
      <c r="C105" s="31" t="s">
        <v>59</v>
      </c>
      <c r="D105" s="89">
        <v>436.54</v>
      </c>
      <c r="E105" s="61" t="s">
        <v>39</v>
      </c>
      <c r="F105" s="58" t="s">
        <v>31</v>
      </c>
      <c r="G105" s="87">
        <f>E106+F106</f>
        <v>271.57</v>
      </c>
      <c r="H105" s="90">
        <f>G105/D105-1</f>
        <v>-0.3779035139964265</v>
      </c>
    </row>
    <row r="106" spans="1:8" ht="12.75">
      <c r="A106" s="147"/>
      <c r="B106" s="6"/>
      <c r="C106" s="17"/>
      <c r="D106" s="89"/>
      <c r="E106" s="62">
        <v>97.06</v>
      </c>
      <c r="F106" s="50">
        <v>174.51</v>
      </c>
      <c r="G106" s="88"/>
      <c r="H106" s="91"/>
    </row>
    <row r="107" spans="1:8" ht="12.75">
      <c r="A107" s="147">
        <v>25</v>
      </c>
      <c r="B107" s="31" t="s">
        <v>6</v>
      </c>
      <c r="C107" s="31" t="s">
        <v>59</v>
      </c>
      <c r="D107" s="89">
        <v>471.94</v>
      </c>
      <c r="E107" s="61" t="s">
        <v>39</v>
      </c>
      <c r="F107" s="58" t="s">
        <v>31</v>
      </c>
      <c r="G107" s="87">
        <f>E108+F108</f>
        <v>286.2</v>
      </c>
      <c r="H107" s="90">
        <f>G107/D107-1</f>
        <v>-0.3935669788532441</v>
      </c>
    </row>
    <row r="108" spans="1:8" ht="12.75">
      <c r="A108" s="147"/>
      <c r="B108" s="7"/>
      <c r="C108" s="17"/>
      <c r="D108" s="89"/>
      <c r="E108" s="63">
        <v>111.69</v>
      </c>
      <c r="F108" s="50">
        <v>174.51</v>
      </c>
      <c r="G108" s="88"/>
      <c r="H108" s="91"/>
    </row>
    <row r="109" spans="1:8" ht="12.75">
      <c r="A109" s="147">
        <v>32</v>
      </c>
      <c r="B109" s="31" t="s">
        <v>6</v>
      </c>
      <c r="C109" s="31" t="s">
        <v>104</v>
      </c>
      <c r="D109" s="89">
        <v>613.54</v>
      </c>
      <c r="E109" s="61" t="s">
        <v>39</v>
      </c>
      <c r="F109" s="58" t="s">
        <v>31</v>
      </c>
      <c r="G109" s="87">
        <f>E110+F110</f>
        <v>314.13</v>
      </c>
      <c r="H109" s="90">
        <f>G109/D109-1</f>
        <v>-0.4880040421162434</v>
      </c>
    </row>
    <row r="110" spans="1:8" ht="12.75">
      <c r="A110" s="147"/>
      <c r="B110" s="7"/>
      <c r="C110" s="13"/>
      <c r="D110" s="89"/>
      <c r="E110" s="63">
        <v>139.62</v>
      </c>
      <c r="F110" s="50">
        <v>174.51</v>
      </c>
      <c r="G110" s="88"/>
      <c r="H110" s="91"/>
    </row>
    <row r="111" spans="1:8" ht="12.75">
      <c r="A111" s="147">
        <v>40</v>
      </c>
      <c r="B111" s="31" t="s">
        <v>6</v>
      </c>
      <c r="C111" s="31" t="s">
        <v>104</v>
      </c>
      <c r="D111" s="89">
        <v>684.34</v>
      </c>
      <c r="E111" s="61" t="s">
        <v>39</v>
      </c>
      <c r="F111" s="58" t="s">
        <v>31</v>
      </c>
      <c r="G111" s="87">
        <f>E112+F112</f>
        <v>330.86</v>
      </c>
      <c r="H111" s="90">
        <f>G111/D111-1</f>
        <v>-0.5165268726071836</v>
      </c>
    </row>
    <row r="112" spans="1:8" ht="12.75">
      <c r="A112" s="147"/>
      <c r="B112" s="7"/>
      <c r="C112" s="13"/>
      <c r="D112" s="89"/>
      <c r="E112" s="63">
        <v>156.35</v>
      </c>
      <c r="F112" s="50">
        <v>174.51</v>
      </c>
      <c r="G112" s="88"/>
      <c r="H112" s="91"/>
    </row>
    <row r="113" spans="1:8" ht="12.75">
      <c r="A113" s="147">
        <v>50</v>
      </c>
      <c r="B113" s="31" t="s">
        <v>6</v>
      </c>
      <c r="C113" s="31" t="s">
        <v>104</v>
      </c>
      <c r="D113" s="89">
        <v>719.74</v>
      </c>
      <c r="E113" s="83" t="s">
        <v>110</v>
      </c>
      <c r="F113" s="84" t="s">
        <v>111</v>
      </c>
      <c r="G113" s="87">
        <f>E114+F114</f>
        <v>783.12</v>
      </c>
      <c r="H113" s="95">
        <f>G113/D113-1</f>
        <v>0.08805957706949741</v>
      </c>
    </row>
    <row r="114" spans="1:8" ht="13.5" thickBot="1">
      <c r="A114" s="152"/>
      <c r="B114" s="11"/>
      <c r="C114" s="16"/>
      <c r="D114" s="94"/>
      <c r="E114" s="52">
        <v>428.12</v>
      </c>
      <c r="F114" s="52">
        <v>355</v>
      </c>
      <c r="G114" s="93"/>
      <c r="H114" s="96"/>
    </row>
    <row r="115" spans="1:8" ht="12.75">
      <c r="A115" s="23"/>
      <c r="B115" s="26"/>
      <c r="C115" s="26"/>
      <c r="D115" s="25"/>
      <c r="E115" s="24"/>
      <c r="F115" s="24"/>
      <c r="G115" s="25"/>
      <c r="H115" s="37"/>
    </row>
    <row r="116" spans="1:8" ht="15.75">
      <c r="A116" s="141" t="s">
        <v>80</v>
      </c>
      <c r="B116" s="141"/>
      <c r="C116" s="141"/>
      <c r="D116" s="141"/>
      <c r="E116" s="141"/>
      <c r="F116" s="141"/>
      <c r="G116" s="141"/>
      <c r="H116" s="141"/>
    </row>
    <row r="117" ht="13.5" thickBot="1"/>
    <row r="118" spans="1:8" ht="13.5" customHeight="1" thickBot="1">
      <c r="A118" s="105" t="s">
        <v>29</v>
      </c>
      <c r="B118" s="107" t="s">
        <v>44</v>
      </c>
      <c r="C118" s="108"/>
      <c r="D118" s="101" t="s">
        <v>101</v>
      </c>
      <c r="E118" s="109" t="s">
        <v>45</v>
      </c>
      <c r="F118" s="110"/>
      <c r="G118" s="101" t="s">
        <v>101</v>
      </c>
      <c r="H118" s="113" t="s">
        <v>46</v>
      </c>
    </row>
    <row r="119" spans="1:8" ht="42" customHeight="1" thickBot="1">
      <c r="A119" s="106"/>
      <c r="B119" s="97" t="s">
        <v>43</v>
      </c>
      <c r="C119" s="98"/>
      <c r="D119" s="102"/>
      <c r="E119" s="111" t="s">
        <v>43</v>
      </c>
      <c r="F119" s="112"/>
      <c r="G119" s="102"/>
      <c r="H119" s="114"/>
    </row>
    <row r="120" spans="1:8" s="15" customFormat="1" ht="12.75">
      <c r="A120" s="146">
        <v>15</v>
      </c>
      <c r="B120" s="45" t="s">
        <v>8</v>
      </c>
      <c r="C120" s="45" t="s">
        <v>59</v>
      </c>
      <c r="D120" s="99">
        <f>B121+C121</f>
        <v>1133.99</v>
      </c>
      <c r="E120" s="61" t="s">
        <v>37</v>
      </c>
      <c r="F120" s="57" t="s">
        <v>31</v>
      </c>
      <c r="G120" s="104">
        <f>E121+F121</f>
        <v>300.8</v>
      </c>
      <c r="H120" s="100">
        <f>G120/D120-1</f>
        <v>-0.7347419289411723</v>
      </c>
    </row>
    <row r="121" spans="1:8" ht="12.75">
      <c r="A121" s="147"/>
      <c r="B121" s="6">
        <v>677.24</v>
      </c>
      <c r="C121" s="13">
        <v>456.75</v>
      </c>
      <c r="D121" s="89"/>
      <c r="E121" s="62">
        <v>126.29</v>
      </c>
      <c r="F121" s="50">
        <v>174.51</v>
      </c>
      <c r="G121" s="88"/>
      <c r="H121" s="91"/>
    </row>
    <row r="122" spans="1:8" s="15" customFormat="1" ht="12.75">
      <c r="A122" s="147">
        <v>20</v>
      </c>
      <c r="B122" s="31" t="s">
        <v>8</v>
      </c>
      <c r="C122" s="31" t="s">
        <v>59</v>
      </c>
      <c r="D122" s="89">
        <f>B123+C123</f>
        <v>1212.08</v>
      </c>
      <c r="E122" s="61" t="s">
        <v>37</v>
      </c>
      <c r="F122" s="58" t="s">
        <v>31</v>
      </c>
      <c r="G122" s="87">
        <f>E123+F123</f>
        <v>326.09000000000003</v>
      </c>
      <c r="H122" s="90">
        <f>G122/D122-1</f>
        <v>-0.7309666028644973</v>
      </c>
    </row>
    <row r="123" spans="1:8" ht="12.75">
      <c r="A123" s="147"/>
      <c r="B123" s="7">
        <v>755.33</v>
      </c>
      <c r="C123" s="13">
        <v>456.75</v>
      </c>
      <c r="D123" s="89"/>
      <c r="E123" s="63">
        <v>151.58</v>
      </c>
      <c r="F123" s="50">
        <v>174.51</v>
      </c>
      <c r="G123" s="88"/>
      <c r="H123" s="91"/>
    </row>
    <row r="124" spans="1:8" s="15" customFormat="1" ht="12.75">
      <c r="A124" s="147">
        <v>25</v>
      </c>
      <c r="B124" s="31" t="s">
        <v>8</v>
      </c>
      <c r="C124" s="31" t="s">
        <v>59</v>
      </c>
      <c r="D124" s="89">
        <f>B125+C125</f>
        <v>1306.21</v>
      </c>
      <c r="E124" s="64" t="s">
        <v>38</v>
      </c>
      <c r="F124" s="59" t="s">
        <v>0</v>
      </c>
      <c r="G124" s="87">
        <f>E125+F125</f>
        <v>946.1299999999999</v>
      </c>
      <c r="H124" s="90">
        <f>G124/D124-1</f>
        <v>-0.27566777164468204</v>
      </c>
    </row>
    <row r="125" spans="1:8" ht="12.75">
      <c r="A125" s="147"/>
      <c r="B125" s="7">
        <v>849.46</v>
      </c>
      <c r="C125" s="13">
        <v>456.75</v>
      </c>
      <c r="D125" s="89"/>
      <c r="E125" s="63">
        <v>513.67</v>
      </c>
      <c r="F125" s="50">
        <v>432.46</v>
      </c>
      <c r="G125" s="88"/>
      <c r="H125" s="91"/>
    </row>
    <row r="126" spans="1:8" s="15" customFormat="1" ht="12.75">
      <c r="A126" s="147">
        <v>32</v>
      </c>
      <c r="B126" s="31" t="s">
        <v>8</v>
      </c>
      <c r="C126" s="31" t="s">
        <v>59</v>
      </c>
      <c r="D126" s="89">
        <f>B127+C127</f>
        <v>1407.49</v>
      </c>
      <c r="E126" s="64" t="s">
        <v>38</v>
      </c>
      <c r="F126" s="59" t="s">
        <v>0</v>
      </c>
      <c r="G126" s="87">
        <f>E127+F127</f>
        <v>1003.03</v>
      </c>
      <c r="H126" s="90">
        <f>G126/D126-1</f>
        <v>-0.2873626100363058</v>
      </c>
    </row>
    <row r="127" spans="1:8" ht="12.75">
      <c r="A127" s="147"/>
      <c r="B127" s="7">
        <v>950.74</v>
      </c>
      <c r="C127" s="13">
        <v>456.75</v>
      </c>
      <c r="D127" s="89"/>
      <c r="E127" s="63">
        <v>570.57</v>
      </c>
      <c r="F127" s="50">
        <v>432.46</v>
      </c>
      <c r="G127" s="88"/>
      <c r="H127" s="91"/>
    </row>
    <row r="128" spans="1:8" s="15" customFormat="1" ht="12.75">
      <c r="A128" s="147">
        <v>40</v>
      </c>
      <c r="B128" s="31" t="s">
        <v>8</v>
      </c>
      <c r="C128" s="31" t="s">
        <v>59</v>
      </c>
      <c r="D128" s="89">
        <f>B129+C129</f>
        <v>1540.65</v>
      </c>
      <c r="E128" s="64" t="s">
        <v>38</v>
      </c>
      <c r="F128" s="59" t="s">
        <v>0</v>
      </c>
      <c r="G128" s="87">
        <f>E129+F129</f>
        <v>1097.1399999999999</v>
      </c>
      <c r="H128" s="90">
        <f>G128/D128-1</f>
        <v>-0.28787200207704555</v>
      </c>
    </row>
    <row r="129" spans="1:8" ht="12.75">
      <c r="A129" s="147"/>
      <c r="B129" s="7">
        <v>1083.9</v>
      </c>
      <c r="C129" s="13">
        <v>456.75</v>
      </c>
      <c r="D129" s="89"/>
      <c r="E129" s="63">
        <v>664.68</v>
      </c>
      <c r="F129" s="50">
        <v>432.46</v>
      </c>
      <c r="G129" s="88"/>
      <c r="H129" s="91"/>
    </row>
    <row r="130" spans="1:8" s="15" customFormat="1" ht="12.75">
      <c r="A130" s="147">
        <v>50</v>
      </c>
      <c r="B130" s="31" t="s">
        <v>8</v>
      </c>
      <c r="C130" s="31" t="s">
        <v>59</v>
      </c>
      <c r="D130" s="89">
        <f>B131+C131</f>
        <v>1705.92</v>
      </c>
      <c r="E130" s="64" t="s">
        <v>38</v>
      </c>
      <c r="F130" s="59" t="s">
        <v>0</v>
      </c>
      <c r="G130" s="87">
        <f>E131+F131</f>
        <v>1200.09</v>
      </c>
      <c r="H130" s="90">
        <f>G130/D130-1</f>
        <v>-0.2965144907146877</v>
      </c>
    </row>
    <row r="131" spans="1:8" ht="12.75">
      <c r="A131" s="147"/>
      <c r="B131" s="7">
        <v>1249.17</v>
      </c>
      <c r="C131" s="13">
        <v>456.75</v>
      </c>
      <c r="D131" s="89"/>
      <c r="E131" s="63">
        <v>767.63</v>
      </c>
      <c r="F131" s="50">
        <v>432.46</v>
      </c>
      <c r="G131" s="88"/>
      <c r="H131" s="91"/>
    </row>
    <row r="132" spans="1:8" s="15" customFormat="1" ht="12.75">
      <c r="A132" s="147">
        <v>65</v>
      </c>
      <c r="B132" s="31" t="s">
        <v>8</v>
      </c>
      <c r="C132" s="31" t="s">
        <v>4</v>
      </c>
      <c r="D132" s="89">
        <f>B133+C133</f>
        <v>2797.0299999999997</v>
      </c>
      <c r="E132" s="64" t="s">
        <v>38</v>
      </c>
      <c r="F132" s="59" t="s">
        <v>3</v>
      </c>
      <c r="G132" s="87">
        <f>E133+F133</f>
        <v>1678.69</v>
      </c>
      <c r="H132" s="90">
        <f>G132/D132-1</f>
        <v>-0.39983124957544247</v>
      </c>
    </row>
    <row r="133" spans="1:8" ht="12.75">
      <c r="A133" s="147"/>
      <c r="B133" s="8">
        <v>2092.35</v>
      </c>
      <c r="C133" s="51">
        <v>704.68</v>
      </c>
      <c r="D133" s="89"/>
      <c r="E133" s="63">
        <v>929.5</v>
      </c>
      <c r="F133" s="51">
        <v>749.19</v>
      </c>
      <c r="G133" s="88"/>
      <c r="H133" s="91"/>
    </row>
    <row r="134" spans="1:8" s="15" customFormat="1" ht="12.75">
      <c r="A134" s="147">
        <v>80</v>
      </c>
      <c r="B134" s="31" t="s">
        <v>8</v>
      </c>
      <c r="C134" s="31" t="s">
        <v>4</v>
      </c>
      <c r="D134" s="89">
        <f>B135+C135</f>
        <v>3128.81</v>
      </c>
      <c r="E134" s="64" t="s">
        <v>38</v>
      </c>
      <c r="F134" s="59" t="s">
        <v>3</v>
      </c>
      <c r="G134" s="87">
        <f>E135+F135</f>
        <v>1919.25</v>
      </c>
      <c r="H134" s="90">
        <f>G134/D134-1</f>
        <v>-0.3865878720663767</v>
      </c>
    </row>
    <row r="135" spans="1:8" ht="12.75">
      <c r="A135" s="147"/>
      <c r="B135" s="8">
        <v>2424.13</v>
      </c>
      <c r="C135" s="51">
        <v>704.68</v>
      </c>
      <c r="D135" s="89"/>
      <c r="E135" s="63">
        <v>1170.06</v>
      </c>
      <c r="F135" s="51">
        <v>749.19</v>
      </c>
      <c r="G135" s="88"/>
      <c r="H135" s="91"/>
    </row>
    <row r="136" spans="1:8" s="15" customFormat="1" ht="12.75">
      <c r="A136" s="147">
        <v>100</v>
      </c>
      <c r="B136" s="31" t="s">
        <v>8</v>
      </c>
      <c r="C136" s="31" t="s">
        <v>4</v>
      </c>
      <c r="D136" s="89">
        <f>B137+C137</f>
        <v>3428.1299999999997</v>
      </c>
      <c r="E136" s="64" t="s">
        <v>38</v>
      </c>
      <c r="F136" s="59" t="s">
        <v>3</v>
      </c>
      <c r="G136" s="87">
        <f>E137+F137</f>
        <v>2366.13</v>
      </c>
      <c r="H136" s="90">
        <f>G136/D136-1</f>
        <v>-0.3097898854477513</v>
      </c>
    </row>
    <row r="137" spans="1:8" ht="12.75">
      <c r="A137" s="147"/>
      <c r="B137" s="8">
        <v>2723.45</v>
      </c>
      <c r="C137" s="51">
        <v>704.68</v>
      </c>
      <c r="D137" s="89"/>
      <c r="E137" s="63">
        <v>1616.94</v>
      </c>
      <c r="F137" s="51">
        <v>749.19</v>
      </c>
      <c r="G137" s="88"/>
      <c r="H137" s="91"/>
    </row>
    <row r="138" spans="1:8" s="15" customFormat="1" ht="12.75">
      <c r="A138" s="147">
        <v>125</v>
      </c>
      <c r="B138" s="31" t="s">
        <v>8</v>
      </c>
      <c r="C138" s="44" t="s">
        <v>9</v>
      </c>
      <c r="D138" s="89">
        <f>B139+C139</f>
        <v>4064.55</v>
      </c>
      <c r="E138" s="64" t="s">
        <v>38</v>
      </c>
      <c r="F138" s="59" t="s">
        <v>3</v>
      </c>
      <c r="G138" s="87">
        <f>E139+F139</f>
        <v>3135.35</v>
      </c>
      <c r="H138" s="90">
        <f>G138/D138-1</f>
        <v>-0.22861079332275414</v>
      </c>
    </row>
    <row r="139" spans="1:8" ht="12.75">
      <c r="A139" s="147"/>
      <c r="B139" s="8">
        <v>3055.21</v>
      </c>
      <c r="C139" s="51">
        <v>1009.34</v>
      </c>
      <c r="D139" s="89"/>
      <c r="E139" s="63">
        <v>2386.16</v>
      </c>
      <c r="F139" s="51">
        <v>749.19</v>
      </c>
      <c r="G139" s="88"/>
      <c r="H139" s="91"/>
    </row>
    <row r="140" spans="1:8" s="15" customFormat="1" ht="12.75">
      <c r="A140" s="147">
        <v>150</v>
      </c>
      <c r="B140" s="31" t="s">
        <v>8</v>
      </c>
      <c r="C140" s="44" t="s">
        <v>9</v>
      </c>
      <c r="D140" s="89">
        <f>B141+C141</f>
        <v>4171.0199999999995</v>
      </c>
      <c r="E140" s="64" t="s">
        <v>38</v>
      </c>
      <c r="F140" s="59" t="s">
        <v>3</v>
      </c>
      <c r="G140" s="87">
        <f>E141+F141</f>
        <v>3848.31</v>
      </c>
      <c r="H140" s="90">
        <f>G140/D140-1</f>
        <v>-0.07736956427924091</v>
      </c>
    </row>
    <row r="141" spans="1:8" ht="13.5" thickBot="1">
      <c r="A141" s="152"/>
      <c r="B141" s="9">
        <v>3161.68</v>
      </c>
      <c r="C141" s="16">
        <v>1009.34</v>
      </c>
      <c r="D141" s="94"/>
      <c r="E141" s="65">
        <v>3099.12</v>
      </c>
      <c r="F141" s="52">
        <v>749.19</v>
      </c>
      <c r="G141" s="93"/>
      <c r="H141" s="145"/>
    </row>
    <row r="143" spans="1:8" ht="15.75">
      <c r="A143" s="141" t="s">
        <v>66</v>
      </c>
      <c r="B143" s="141"/>
      <c r="C143" s="141"/>
      <c r="D143" s="141"/>
      <c r="E143" s="141"/>
      <c r="F143" s="141"/>
      <c r="G143" s="141"/>
      <c r="H143" s="141"/>
    </row>
    <row r="144" ht="13.5" thickBot="1"/>
    <row r="145" spans="1:8" ht="13.5" customHeight="1" thickBot="1">
      <c r="A145" s="105" t="s">
        <v>29</v>
      </c>
      <c r="B145" s="107" t="s">
        <v>44</v>
      </c>
      <c r="C145" s="108"/>
      <c r="D145" s="101" t="s">
        <v>101</v>
      </c>
      <c r="E145" s="109" t="s">
        <v>45</v>
      </c>
      <c r="F145" s="110"/>
      <c r="G145" s="101" t="s">
        <v>101</v>
      </c>
      <c r="H145" s="113" t="s">
        <v>46</v>
      </c>
    </row>
    <row r="146" spans="1:8" ht="37.5" customHeight="1" thickBot="1">
      <c r="A146" s="106"/>
      <c r="B146" s="97" t="s">
        <v>43</v>
      </c>
      <c r="C146" s="98"/>
      <c r="D146" s="102"/>
      <c r="E146" s="111" t="s">
        <v>43</v>
      </c>
      <c r="F146" s="112"/>
      <c r="G146" s="102"/>
      <c r="H146" s="114"/>
    </row>
    <row r="147" spans="1:8" s="15" customFormat="1" ht="12.75" customHeight="1">
      <c r="A147" s="146">
        <v>15</v>
      </c>
      <c r="B147" s="45" t="s">
        <v>112</v>
      </c>
      <c r="C147" s="32" t="s">
        <v>12</v>
      </c>
      <c r="D147" s="99">
        <f>B148+C148</f>
        <v>1009.6800000000001</v>
      </c>
      <c r="E147" s="61" t="s">
        <v>60</v>
      </c>
      <c r="F147" s="57" t="s">
        <v>10</v>
      </c>
      <c r="G147" s="104">
        <f>E148+F148</f>
        <v>484.99</v>
      </c>
      <c r="H147" s="100">
        <f>G147/D147-1</f>
        <v>-0.5196596941605262</v>
      </c>
    </row>
    <row r="148" spans="1:8" ht="12.75">
      <c r="A148" s="147"/>
      <c r="B148" s="6">
        <v>637.34</v>
      </c>
      <c r="C148" s="13">
        <v>372.34</v>
      </c>
      <c r="D148" s="89"/>
      <c r="E148" s="79">
        <v>167.18</v>
      </c>
      <c r="F148" s="51">
        <v>317.81</v>
      </c>
      <c r="G148" s="88"/>
      <c r="H148" s="91"/>
    </row>
    <row r="149" spans="1:8" s="15" customFormat="1" ht="12.75">
      <c r="A149" s="147">
        <v>20</v>
      </c>
      <c r="B149" s="31" t="s">
        <v>112</v>
      </c>
      <c r="C149" s="31" t="s">
        <v>12</v>
      </c>
      <c r="D149" s="89">
        <f>B150+C150</f>
        <v>1058.5</v>
      </c>
      <c r="E149" s="64" t="s">
        <v>50</v>
      </c>
      <c r="F149" s="58" t="s">
        <v>10</v>
      </c>
      <c r="G149" s="87">
        <f>E150+F150</f>
        <v>525.08</v>
      </c>
      <c r="H149" s="90">
        <f>G149/D149-1</f>
        <v>-0.5039395370807747</v>
      </c>
    </row>
    <row r="150" spans="1:8" ht="12.75">
      <c r="A150" s="147"/>
      <c r="B150" s="7">
        <v>686.16</v>
      </c>
      <c r="C150" s="13">
        <v>372.34</v>
      </c>
      <c r="D150" s="89"/>
      <c r="E150" s="63">
        <v>207.27</v>
      </c>
      <c r="F150" s="51">
        <v>317.81</v>
      </c>
      <c r="G150" s="88"/>
      <c r="H150" s="91"/>
    </row>
    <row r="151" spans="1:8" s="15" customFormat="1" ht="12.75">
      <c r="A151" s="147">
        <v>25</v>
      </c>
      <c r="B151" s="31" t="s">
        <v>112</v>
      </c>
      <c r="C151" s="31" t="s">
        <v>12</v>
      </c>
      <c r="D151" s="89">
        <f>B152+C152</f>
        <v>1081.05</v>
      </c>
      <c r="E151" s="64" t="s">
        <v>61</v>
      </c>
      <c r="F151" s="59" t="s">
        <v>10</v>
      </c>
      <c r="G151" s="87">
        <f>E152+F152</f>
        <v>545.28</v>
      </c>
      <c r="H151" s="90">
        <f>G151/D151-1</f>
        <v>-0.4956014985430831</v>
      </c>
    </row>
    <row r="152" spans="1:8" ht="12.75">
      <c r="A152" s="147"/>
      <c r="B152" s="7">
        <v>708.71</v>
      </c>
      <c r="C152" s="51">
        <v>372.34</v>
      </c>
      <c r="D152" s="89"/>
      <c r="E152" s="63">
        <v>227.47</v>
      </c>
      <c r="F152" s="51">
        <v>317.81</v>
      </c>
      <c r="G152" s="88"/>
      <c r="H152" s="91"/>
    </row>
    <row r="153" spans="1:8" s="15" customFormat="1" ht="12.75" customHeight="1">
      <c r="A153" s="86">
        <v>32</v>
      </c>
      <c r="B153" s="32" t="s">
        <v>113</v>
      </c>
      <c r="C153" s="32" t="s">
        <v>12</v>
      </c>
      <c r="D153" s="89">
        <f>B154+C154</f>
        <v>1090.1</v>
      </c>
      <c r="E153" s="61" t="s">
        <v>50</v>
      </c>
      <c r="F153" s="58" t="s">
        <v>10</v>
      </c>
      <c r="G153" s="154">
        <f>E154+F154</f>
        <v>583.5699999999999</v>
      </c>
      <c r="H153" s="144">
        <f>G153/D153-1</f>
        <v>-0.4646637923126319</v>
      </c>
    </row>
    <row r="154" spans="1:8" ht="12.75">
      <c r="A154" s="147"/>
      <c r="B154" s="7">
        <v>717.76</v>
      </c>
      <c r="C154" s="13">
        <v>372.34</v>
      </c>
      <c r="D154" s="89"/>
      <c r="E154" s="62">
        <v>265.76</v>
      </c>
      <c r="F154" s="51">
        <v>317.81</v>
      </c>
      <c r="G154" s="88"/>
      <c r="H154" s="91"/>
    </row>
    <row r="155" spans="1:8" s="15" customFormat="1" ht="12.75">
      <c r="A155" s="147">
        <v>40</v>
      </c>
      <c r="B155" s="31" t="s">
        <v>113</v>
      </c>
      <c r="C155" s="31" t="s">
        <v>12</v>
      </c>
      <c r="D155" s="89">
        <f>B156+C156</f>
        <v>1158.75</v>
      </c>
      <c r="E155" s="61" t="s">
        <v>50</v>
      </c>
      <c r="F155" s="59" t="s">
        <v>13</v>
      </c>
      <c r="G155" s="87">
        <f>E156+F156</f>
        <v>799.5</v>
      </c>
      <c r="H155" s="90">
        <f>G155/D155-1</f>
        <v>-0.3100323624595469</v>
      </c>
    </row>
    <row r="156" spans="1:8" ht="12.75">
      <c r="A156" s="147"/>
      <c r="B156" s="7">
        <v>786.41</v>
      </c>
      <c r="C156" s="13">
        <v>372.34</v>
      </c>
      <c r="D156" s="89"/>
      <c r="E156" s="63">
        <v>343.13</v>
      </c>
      <c r="F156" s="51">
        <v>456.37</v>
      </c>
      <c r="G156" s="88"/>
      <c r="H156" s="91"/>
    </row>
    <row r="157" spans="1:8" s="15" customFormat="1" ht="12.75">
      <c r="A157" s="147">
        <v>50</v>
      </c>
      <c r="B157" s="31" t="s">
        <v>113</v>
      </c>
      <c r="C157" s="31" t="s">
        <v>12</v>
      </c>
      <c r="D157" s="89">
        <f>B158+C158</f>
        <v>1243</v>
      </c>
      <c r="E157" s="61" t="s">
        <v>50</v>
      </c>
      <c r="F157" s="59" t="s">
        <v>13</v>
      </c>
      <c r="G157" s="87">
        <f>E158+F158</f>
        <v>898.05</v>
      </c>
      <c r="H157" s="90">
        <f>G157/D157-1</f>
        <v>-0.27751407884151247</v>
      </c>
    </row>
    <row r="158" spans="1:8" ht="13.5" thickBot="1">
      <c r="A158" s="152"/>
      <c r="B158" s="10">
        <v>870.66</v>
      </c>
      <c r="C158" s="16">
        <v>372.34</v>
      </c>
      <c r="D158" s="94"/>
      <c r="E158" s="65">
        <v>441.68</v>
      </c>
      <c r="F158" s="60">
        <v>456.37</v>
      </c>
      <c r="G158" s="93"/>
      <c r="H158" s="145"/>
    </row>
    <row r="160" spans="1:8" s="15" customFormat="1" ht="15.75">
      <c r="A160" s="141" t="s">
        <v>71</v>
      </c>
      <c r="B160" s="141"/>
      <c r="C160" s="141"/>
      <c r="D160" s="141"/>
      <c r="E160" s="141"/>
      <c r="F160" s="141"/>
      <c r="G160" s="141"/>
      <c r="H160" s="141"/>
    </row>
    <row r="161" ht="13.5" thickBot="1"/>
    <row r="162" spans="1:8" s="15" customFormat="1" ht="13.5" customHeight="1" thickBot="1">
      <c r="A162" s="105" t="s">
        <v>29</v>
      </c>
      <c r="B162" s="107" t="s">
        <v>44</v>
      </c>
      <c r="C162" s="108"/>
      <c r="D162" s="101" t="s">
        <v>101</v>
      </c>
      <c r="E162" s="109" t="s">
        <v>45</v>
      </c>
      <c r="F162" s="110"/>
      <c r="G162" s="101" t="s">
        <v>101</v>
      </c>
      <c r="H162" s="113" t="s">
        <v>46</v>
      </c>
    </row>
    <row r="163" spans="1:8" ht="39.75" customHeight="1" thickBot="1">
      <c r="A163" s="106"/>
      <c r="B163" s="97" t="s">
        <v>43</v>
      </c>
      <c r="C163" s="98"/>
      <c r="D163" s="102"/>
      <c r="E163" s="111" t="s">
        <v>43</v>
      </c>
      <c r="F163" s="112"/>
      <c r="G163" s="102"/>
      <c r="H163" s="114"/>
    </row>
    <row r="164" spans="1:8" s="15" customFormat="1" ht="12.75" customHeight="1">
      <c r="A164" s="147">
        <v>32</v>
      </c>
      <c r="B164" s="45" t="s">
        <v>72</v>
      </c>
      <c r="C164" s="31" t="s">
        <v>12</v>
      </c>
      <c r="D164" s="99">
        <f>B165+C165</f>
        <v>1619.54</v>
      </c>
      <c r="E164" s="64" t="s">
        <v>34</v>
      </c>
      <c r="F164" s="59" t="s">
        <v>13</v>
      </c>
      <c r="G164" s="87">
        <f>E165+F165</f>
        <v>932.75</v>
      </c>
      <c r="H164" s="90">
        <f>G164/D164-1</f>
        <v>-0.42406485792261994</v>
      </c>
    </row>
    <row r="165" spans="1:8" ht="12.75">
      <c r="A165" s="147"/>
      <c r="B165" s="7">
        <v>1247.2</v>
      </c>
      <c r="C165" s="13">
        <v>372.34</v>
      </c>
      <c r="D165" s="89"/>
      <c r="E165" s="63">
        <v>476.38</v>
      </c>
      <c r="F165" s="51">
        <v>456.37</v>
      </c>
      <c r="G165" s="88"/>
      <c r="H165" s="91"/>
    </row>
    <row r="166" spans="1:8" s="15" customFormat="1" ht="12.75">
      <c r="A166" s="147">
        <v>40</v>
      </c>
      <c r="B166" s="31" t="s">
        <v>72</v>
      </c>
      <c r="C166" s="31" t="s">
        <v>12</v>
      </c>
      <c r="D166" s="89">
        <f>B167+C167</f>
        <v>1747.3799999999999</v>
      </c>
      <c r="E166" s="64" t="s">
        <v>34</v>
      </c>
      <c r="F166" s="59" t="s">
        <v>13</v>
      </c>
      <c r="G166" s="87">
        <f>E167+F167</f>
        <v>966.06</v>
      </c>
      <c r="H166" s="90">
        <f>G166/D166-1</f>
        <v>-0.4471380008927651</v>
      </c>
    </row>
    <row r="167" spans="1:8" ht="12.75">
      <c r="A167" s="147"/>
      <c r="B167" s="7">
        <v>1375.04</v>
      </c>
      <c r="C167" s="13">
        <v>372.34</v>
      </c>
      <c r="D167" s="89"/>
      <c r="E167" s="63">
        <v>509.69</v>
      </c>
      <c r="F167" s="51">
        <v>456.37</v>
      </c>
      <c r="G167" s="88"/>
      <c r="H167" s="91"/>
    </row>
    <row r="168" spans="1:8" s="15" customFormat="1" ht="12.75">
      <c r="A168" s="147">
        <v>50</v>
      </c>
      <c r="B168" s="31" t="s">
        <v>72</v>
      </c>
      <c r="C168" s="31" t="s">
        <v>12</v>
      </c>
      <c r="D168" s="89">
        <f>B169+C169</f>
        <v>1933.4099999999999</v>
      </c>
      <c r="E168" s="64" t="s">
        <v>34</v>
      </c>
      <c r="F168" s="59" t="s">
        <v>13</v>
      </c>
      <c r="G168" s="87">
        <f>E169+F169</f>
        <v>1050.29</v>
      </c>
      <c r="H168" s="90">
        <f>G168/D168-1</f>
        <v>-0.4567680936790437</v>
      </c>
    </row>
    <row r="169" spans="1:8" ht="12.75">
      <c r="A169" s="147"/>
      <c r="B169" s="7">
        <v>1561.07</v>
      </c>
      <c r="C169" s="13">
        <v>372.34</v>
      </c>
      <c r="D169" s="89"/>
      <c r="E169" s="63">
        <v>593.92</v>
      </c>
      <c r="F169" s="51">
        <v>456.37</v>
      </c>
      <c r="G169" s="88"/>
      <c r="H169" s="91"/>
    </row>
    <row r="170" spans="1:8" s="15" customFormat="1" ht="12.75">
      <c r="A170" s="147">
        <v>65</v>
      </c>
      <c r="B170" s="31" t="s">
        <v>73</v>
      </c>
      <c r="C170" s="31" t="s">
        <v>16</v>
      </c>
      <c r="D170" s="89">
        <f>B171+C171</f>
        <v>2602.1499999999996</v>
      </c>
      <c r="E170" s="64" t="s">
        <v>34</v>
      </c>
      <c r="F170" s="59" t="s">
        <v>13</v>
      </c>
      <c r="G170" s="87">
        <f>E171+F171</f>
        <v>1427.69</v>
      </c>
      <c r="H170" s="90">
        <f>G170/D170-1</f>
        <v>-0.45134215936821465</v>
      </c>
    </row>
    <row r="171" spans="1:8" ht="12.75">
      <c r="A171" s="147"/>
      <c r="B171" s="8">
        <v>1703.34</v>
      </c>
      <c r="C171" s="13">
        <v>898.81</v>
      </c>
      <c r="D171" s="89"/>
      <c r="E171" s="63">
        <v>971.32</v>
      </c>
      <c r="F171" s="51">
        <v>456.37</v>
      </c>
      <c r="G171" s="88"/>
      <c r="H171" s="91"/>
    </row>
    <row r="172" spans="1:8" s="15" customFormat="1" ht="12.75" customHeight="1">
      <c r="A172" s="147">
        <v>80</v>
      </c>
      <c r="B172" s="31" t="s">
        <v>73</v>
      </c>
      <c r="C172" s="31" t="s">
        <v>16</v>
      </c>
      <c r="D172" s="89">
        <f>B173+C173</f>
        <v>2686.05</v>
      </c>
      <c r="E172" s="64" t="s">
        <v>34</v>
      </c>
      <c r="F172" s="59" t="s">
        <v>13</v>
      </c>
      <c r="G172" s="87">
        <f>E173+F173</f>
        <v>1763.27</v>
      </c>
      <c r="H172" s="90">
        <f>G172/D172-1</f>
        <v>-0.3435453547030026</v>
      </c>
    </row>
    <row r="173" spans="1:8" ht="12.75">
      <c r="A173" s="147"/>
      <c r="B173" s="8">
        <v>1787.24</v>
      </c>
      <c r="C173" s="13">
        <v>898.81</v>
      </c>
      <c r="D173" s="89"/>
      <c r="E173" s="63">
        <v>1306.9</v>
      </c>
      <c r="F173" s="51">
        <v>456.37</v>
      </c>
      <c r="G173" s="88"/>
      <c r="H173" s="91"/>
    </row>
    <row r="174" spans="1:8" s="15" customFormat="1" ht="12.75">
      <c r="A174" s="147">
        <v>100</v>
      </c>
      <c r="B174" s="31" t="s">
        <v>73</v>
      </c>
      <c r="C174" s="31" t="s">
        <v>16</v>
      </c>
      <c r="D174" s="89">
        <f>B175+C175</f>
        <v>3544.43</v>
      </c>
      <c r="E174" s="64" t="s">
        <v>34</v>
      </c>
      <c r="F174" s="59" t="s">
        <v>13</v>
      </c>
      <c r="G174" s="87">
        <f>E175+F175</f>
        <v>2128.46</v>
      </c>
      <c r="H174" s="90">
        <f>G174/D174-1</f>
        <v>-0.3994915966742184</v>
      </c>
    </row>
    <row r="175" spans="1:8" ht="12.75">
      <c r="A175" s="147"/>
      <c r="B175" s="8">
        <v>2645.62</v>
      </c>
      <c r="C175" s="13">
        <v>898.81</v>
      </c>
      <c r="D175" s="89"/>
      <c r="E175" s="63">
        <v>1672.09</v>
      </c>
      <c r="F175" s="51">
        <v>456.37</v>
      </c>
      <c r="G175" s="88"/>
      <c r="H175" s="91"/>
    </row>
    <row r="176" spans="1:8" s="15" customFormat="1" ht="12.75">
      <c r="A176" s="147">
        <v>125</v>
      </c>
      <c r="B176" s="31" t="s">
        <v>73</v>
      </c>
      <c r="C176" s="31" t="s">
        <v>16</v>
      </c>
      <c r="D176" s="89">
        <f>B177+C177</f>
        <v>5175.870000000001</v>
      </c>
      <c r="E176" s="64" t="s">
        <v>34</v>
      </c>
      <c r="F176" s="59" t="s">
        <v>15</v>
      </c>
      <c r="G176" s="87">
        <f>E177+F177</f>
        <v>4186.03</v>
      </c>
      <c r="H176" s="90">
        <f>G176/D176-1</f>
        <v>-0.19124127924387613</v>
      </c>
    </row>
    <row r="177" spans="1:8" ht="12.75">
      <c r="A177" s="147"/>
      <c r="B177" s="8">
        <v>4277.06</v>
      </c>
      <c r="C177" s="13">
        <v>898.81</v>
      </c>
      <c r="D177" s="89"/>
      <c r="E177" s="63">
        <v>3291.88</v>
      </c>
      <c r="F177" s="51">
        <v>894.15</v>
      </c>
      <c r="G177" s="88"/>
      <c r="H177" s="91"/>
    </row>
    <row r="178" spans="1:8" s="15" customFormat="1" ht="12.75">
      <c r="A178" s="147">
        <v>150</v>
      </c>
      <c r="B178" s="31" t="s">
        <v>73</v>
      </c>
      <c r="C178" s="31" t="s">
        <v>16</v>
      </c>
      <c r="D178" s="89">
        <f>B179+C179</f>
        <v>8537.59</v>
      </c>
      <c r="E178" s="64" t="s">
        <v>34</v>
      </c>
      <c r="F178" s="59" t="s">
        <v>15</v>
      </c>
      <c r="G178" s="87">
        <f>E179+F179</f>
        <v>5070.719999999999</v>
      </c>
      <c r="H178" s="90">
        <f>G178/D178-1</f>
        <v>-0.40607126835558993</v>
      </c>
    </row>
    <row r="179" spans="1:8" ht="13.5" thickBot="1">
      <c r="A179" s="152"/>
      <c r="B179" s="12">
        <v>7638.78</v>
      </c>
      <c r="C179" s="16">
        <v>898.81</v>
      </c>
      <c r="D179" s="94"/>
      <c r="E179" s="65">
        <v>4176.57</v>
      </c>
      <c r="F179" s="60">
        <v>894.15</v>
      </c>
      <c r="G179" s="93"/>
      <c r="H179" s="145"/>
    </row>
    <row r="180" spans="1:8" ht="12.75">
      <c r="A180" s="23"/>
      <c r="B180" s="24"/>
      <c r="C180" s="26"/>
      <c r="D180" s="25"/>
      <c r="E180" s="24"/>
      <c r="F180" s="24"/>
      <c r="G180" s="25"/>
      <c r="H180" s="27"/>
    </row>
    <row r="181" spans="1:8" s="15" customFormat="1" ht="15.75">
      <c r="A181" s="141" t="s">
        <v>74</v>
      </c>
      <c r="B181" s="141"/>
      <c r="C181" s="141"/>
      <c r="D181" s="141"/>
      <c r="E181" s="141"/>
      <c r="F181" s="141"/>
      <c r="G181" s="141"/>
      <c r="H181" s="141"/>
    </row>
    <row r="182" spans="1:8" s="15" customFormat="1" ht="16.5" thickBot="1">
      <c r="A182" s="36"/>
      <c r="B182" s="35"/>
      <c r="C182" s="35"/>
      <c r="D182" s="35"/>
      <c r="E182" s="66"/>
      <c r="F182" s="66"/>
      <c r="G182" s="35"/>
      <c r="H182" s="35"/>
    </row>
    <row r="183" spans="1:8" s="15" customFormat="1" ht="13.5" customHeight="1" thickBot="1">
      <c r="A183" s="105" t="s">
        <v>29</v>
      </c>
      <c r="B183" s="107" t="s">
        <v>44</v>
      </c>
      <c r="C183" s="108"/>
      <c r="D183" s="101" t="s">
        <v>101</v>
      </c>
      <c r="E183" s="109" t="s">
        <v>45</v>
      </c>
      <c r="F183" s="110"/>
      <c r="G183" s="101" t="s">
        <v>101</v>
      </c>
      <c r="H183" s="113" t="s">
        <v>46</v>
      </c>
    </row>
    <row r="184" spans="1:8" s="15" customFormat="1" ht="45.75" customHeight="1" thickBot="1">
      <c r="A184" s="106"/>
      <c r="B184" s="97" t="s">
        <v>43</v>
      </c>
      <c r="C184" s="98"/>
      <c r="D184" s="102"/>
      <c r="E184" s="111" t="s">
        <v>43</v>
      </c>
      <c r="F184" s="112"/>
      <c r="G184" s="102"/>
      <c r="H184" s="114"/>
    </row>
    <row r="185" spans="1:8" s="15" customFormat="1" ht="12.75">
      <c r="A185" s="147">
        <v>15</v>
      </c>
      <c r="B185" s="45" t="s">
        <v>5</v>
      </c>
      <c r="C185" s="45" t="s">
        <v>16</v>
      </c>
      <c r="D185" s="87">
        <f>B186+C186</f>
        <v>1770.71</v>
      </c>
      <c r="E185" s="64" t="s">
        <v>35</v>
      </c>
      <c r="F185" s="59" t="s">
        <v>10</v>
      </c>
      <c r="G185" s="87">
        <f>E186+F186</f>
        <v>497.75</v>
      </c>
      <c r="H185" s="90">
        <f>G185/D185-1</f>
        <v>-0.7188980691361093</v>
      </c>
    </row>
    <row r="186" spans="1:8" s="15" customFormat="1" ht="12.75">
      <c r="A186" s="147"/>
      <c r="B186" s="7">
        <v>871.9</v>
      </c>
      <c r="C186" s="13">
        <v>898.81</v>
      </c>
      <c r="D186" s="88"/>
      <c r="E186" s="63">
        <v>179.94</v>
      </c>
      <c r="F186" s="51">
        <v>317.81</v>
      </c>
      <c r="G186" s="88"/>
      <c r="H186" s="91"/>
    </row>
    <row r="187" spans="1:8" s="15" customFormat="1" ht="12.75">
      <c r="A187" s="147">
        <v>20</v>
      </c>
      <c r="B187" s="31" t="s">
        <v>5</v>
      </c>
      <c r="C187" s="31" t="s">
        <v>16</v>
      </c>
      <c r="D187" s="87">
        <f>B188+C188</f>
        <v>1853.11</v>
      </c>
      <c r="E187" s="64" t="s">
        <v>35</v>
      </c>
      <c r="F187" s="59" t="s">
        <v>11</v>
      </c>
      <c r="G187" s="87">
        <f>E188+F188</f>
        <v>607.95</v>
      </c>
      <c r="H187" s="90">
        <f>G187/D187-1</f>
        <v>-0.6719298908321686</v>
      </c>
    </row>
    <row r="188" spans="1:8" s="15" customFormat="1" ht="12.75">
      <c r="A188" s="147"/>
      <c r="B188" s="7">
        <v>954.3</v>
      </c>
      <c r="C188" s="13">
        <v>898.81</v>
      </c>
      <c r="D188" s="88"/>
      <c r="E188" s="63">
        <v>197.22</v>
      </c>
      <c r="F188" s="51">
        <v>410.73</v>
      </c>
      <c r="G188" s="88"/>
      <c r="H188" s="91"/>
    </row>
    <row r="189" spans="1:8" s="15" customFormat="1" ht="12.75">
      <c r="A189" s="147">
        <v>25</v>
      </c>
      <c r="B189" s="31" t="s">
        <v>5</v>
      </c>
      <c r="C189" s="31" t="s">
        <v>16</v>
      </c>
      <c r="D189" s="87">
        <f>B190+C190</f>
        <v>1901.05</v>
      </c>
      <c r="E189" s="64" t="s">
        <v>34</v>
      </c>
      <c r="F189" s="59" t="s">
        <v>10</v>
      </c>
      <c r="G189" s="87">
        <f>E190+F190</f>
        <v>687.44</v>
      </c>
      <c r="H189" s="90">
        <f>G189/D189-1</f>
        <v>-0.6383893111701429</v>
      </c>
    </row>
    <row r="190" spans="1:8" s="15" customFormat="1" ht="12.75">
      <c r="A190" s="147"/>
      <c r="B190" s="13">
        <v>1002.24</v>
      </c>
      <c r="C190" s="13">
        <v>898.81</v>
      </c>
      <c r="D190" s="88"/>
      <c r="E190" s="63">
        <v>369.63</v>
      </c>
      <c r="F190" s="51">
        <v>317.81</v>
      </c>
      <c r="G190" s="88"/>
      <c r="H190" s="91"/>
    </row>
    <row r="191" spans="1:8" s="15" customFormat="1" ht="12.75" customHeight="1">
      <c r="A191" s="147">
        <v>32</v>
      </c>
      <c r="B191" s="32" t="s">
        <v>5</v>
      </c>
      <c r="C191" s="32" t="s">
        <v>16</v>
      </c>
      <c r="D191" s="87">
        <f>B192+C192</f>
        <v>2043.35</v>
      </c>
      <c r="E191" s="64" t="s">
        <v>34</v>
      </c>
      <c r="F191" s="59" t="s">
        <v>13</v>
      </c>
      <c r="G191" s="87">
        <f>E192+F192</f>
        <v>932.75</v>
      </c>
      <c r="H191" s="90">
        <f>G191/D191-1</f>
        <v>-0.5435192208872685</v>
      </c>
    </row>
    <row r="192" spans="1:8" s="15" customFormat="1" ht="12.75">
      <c r="A192" s="147"/>
      <c r="B192" s="7">
        <v>1144.54</v>
      </c>
      <c r="C192" s="13">
        <v>898.81</v>
      </c>
      <c r="D192" s="88"/>
      <c r="E192" s="63">
        <v>476.38</v>
      </c>
      <c r="F192" s="51">
        <v>456.37</v>
      </c>
      <c r="G192" s="88"/>
      <c r="H192" s="91"/>
    </row>
    <row r="193" spans="1:8" s="15" customFormat="1" ht="12.75">
      <c r="A193" s="147">
        <v>40</v>
      </c>
      <c r="B193" s="31" t="s">
        <v>5</v>
      </c>
      <c r="C193" s="31" t="s">
        <v>16</v>
      </c>
      <c r="D193" s="87">
        <f>B194+C194</f>
        <v>2196.1499999999996</v>
      </c>
      <c r="E193" s="64" t="s">
        <v>34</v>
      </c>
      <c r="F193" s="59" t="s">
        <v>13</v>
      </c>
      <c r="G193" s="87">
        <f>E194+F194</f>
        <v>966.06</v>
      </c>
      <c r="H193" s="90">
        <f>G193/D193-1</f>
        <v>-0.5601120142066798</v>
      </c>
    </row>
    <row r="194" spans="1:8" s="15" customFormat="1" ht="12.75">
      <c r="A194" s="147"/>
      <c r="B194" s="7">
        <v>1297.34</v>
      </c>
      <c r="C194" s="13">
        <v>898.81</v>
      </c>
      <c r="D194" s="88"/>
      <c r="E194" s="63">
        <v>509.69</v>
      </c>
      <c r="F194" s="51">
        <v>456.37</v>
      </c>
      <c r="G194" s="88"/>
      <c r="H194" s="91"/>
    </row>
    <row r="195" spans="1:8" s="15" customFormat="1" ht="12.75">
      <c r="A195" s="147">
        <v>50</v>
      </c>
      <c r="B195" s="31" t="s">
        <v>5</v>
      </c>
      <c r="C195" s="31" t="s">
        <v>16</v>
      </c>
      <c r="D195" s="87">
        <f>B196+C196</f>
        <v>2368.45</v>
      </c>
      <c r="E195" s="64" t="s">
        <v>34</v>
      </c>
      <c r="F195" s="59" t="s">
        <v>13</v>
      </c>
      <c r="G195" s="87">
        <f>E196+F196</f>
        <v>1050.29</v>
      </c>
      <c r="H195" s="90">
        <f>G195/D195-1</f>
        <v>-0.5565496421710401</v>
      </c>
    </row>
    <row r="196" spans="1:8" s="15" customFormat="1" ht="12.75">
      <c r="A196" s="147"/>
      <c r="B196" s="7">
        <v>1469.64</v>
      </c>
      <c r="C196" s="13">
        <v>898.81</v>
      </c>
      <c r="D196" s="88"/>
      <c r="E196" s="63">
        <v>593.92</v>
      </c>
      <c r="F196" s="51">
        <v>456.37</v>
      </c>
      <c r="G196" s="88"/>
      <c r="H196" s="91"/>
    </row>
    <row r="197" spans="1:8" s="15" customFormat="1" ht="12.75">
      <c r="A197" s="147">
        <v>65</v>
      </c>
      <c r="B197" s="31" t="s">
        <v>5</v>
      </c>
      <c r="C197" s="31" t="s">
        <v>16</v>
      </c>
      <c r="D197" s="87">
        <f>B198+C198</f>
        <v>2988.66</v>
      </c>
      <c r="E197" s="64" t="s">
        <v>34</v>
      </c>
      <c r="F197" s="59" t="s">
        <v>13</v>
      </c>
      <c r="G197" s="87">
        <f>E198+F198</f>
        <v>1427.69</v>
      </c>
      <c r="H197" s="90">
        <f>G197/D197-1</f>
        <v>-0.522297618330623</v>
      </c>
    </row>
    <row r="198" spans="1:8" s="15" customFormat="1" ht="12.75">
      <c r="A198" s="147"/>
      <c r="B198" s="8">
        <v>2089.85</v>
      </c>
      <c r="C198" s="13">
        <v>898.81</v>
      </c>
      <c r="D198" s="88"/>
      <c r="E198" s="63">
        <v>971.32</v>
      </c>
      <c r="F198" s="51">
        <v>456.37</v>
      </c>
      <c r="G198" s="88"/>
      <c r="H198" s="91"/>
    </row>
    <row r="199" spans="1:8" s="15" customFormat="1" ht="12.75" customHeight="1">
      <c r="A199" s="147">
        <v>80</v>
      </c>
      <c r="B199" s="31" t="s">
        <v>5</v>
      </c>
      <c r="C199" s="31" t="s">
        <v>16</v>
      </c>
      <c r="D199" s="87">
        <f>B200+C200</f>
        <v>3090.52</v>
      </c>
      <c r="E199" s="64" t="s">
        <v>34</v>
      </c>
      <c r="F199" s="59" t="s">
        <v>13</v>
      </c>
      <c r="G199" s="87">
        <f>E200+F200</f>
        <v>1763.27</v>
      </c>
      <c r="H199" s="90">
        <f>G199/D199-1</f>
        <v>-0.4294584730077786</v>
      </c>
    </row>
    <row r="200" spans="1:8" s="15" customFormat="1" ht="12.75">
      <c r="A200" s="147"/>
      <c r="B200" s="8">
        <v>2191.71</v>
      </c>
      <c r="C200" s="13">
        <v>898.81</v>
      </c>
      <c r="D200" s="88"/>
      <c r="E200" s="63">
        <v>1306.9</v>
      </c>
      <c r="F200" s="51">
        <v>456.37</v>
      </c>
      <c r="G200" s="88"/>
      <c r="H200" s="91"/>
    </row>
    <row r="201" spans="1:8" s="15" customFormat="1" ht="12.75">
      <c r="A201" s="147">
        <v>100</v>
      </c>
      <c r="B201" s="31" t="s">
        <v>5</v>
      </c>
      <c r="C201" s="31" t="s">
        <v>16</v>
      </c>
      <c r="D201" s="87">
        <f>B202+C202</f>
        <v>4143.68</v>
      </c>
      <c r="E201" s="64" t="s">
        <v>34</v>
      </c>
      <c r="F201" s="59" t="s">
        <v>15</v>
      </c>
      <c r="G201" s="87">
        <f>E202+F202</f>
        <v>2566.24</v>
      </c>
      <c r="H201" s="90">
        <f>G201/D201-1</f>
        <v>-0.3806857672407137</v>
      </c>
    </row>
    <row r="202" spans="1:8" s="15" customFormat="1" ht="12.75">
      <c r="A202" s="147"/>
      <c r="B202" s="8">
        <v>3244.87</v>
      </c>
      <c r="C202" s="13">
        <v>898.81</v>
      </c>
      <c r="D202" s="88"/>
      <c r="E202" s="63">
        <v>1672.09</v>
      </c>
      <c r="F202" s="51">
        <v>894.15</v>
      </c>
      <c r="G202" s="88"/>
      <c r="H202" s="91"/>
    </row>
    <row r="203" spans="1:8" s="15" customFormat="1" ht="12.75">
      <c r="A203" s="147">
        <v>125</v>
      </c>
      <c r="B203" s="31" t="s">
        <v>5</v>
      </c>
      <c r="C203" s="31" t="s">
        <v>16</v>
      </c>
      <c r="D203" s="87">
        <f>B204+C204</f>
        <v>6143.639999999999</v>
      </c>
      <c r="E203" s="64" t="s">
        <v>34</v>
      </c>
      <c r="F203" s="59" t="s">
        <v>15</v>
      </c>
      <c r="G203" s="87">
        <f>E204+F204</f>
        <v>4186.03</v>
      </c>
      <c r="H203" s="90">
        <f>G203/D203-1</f>
        <v>-0.3186400895885826</v>
      </c>
    </row>
    <row r="204" spans="1:8" s="15" customFormat="1" ht="13.5" customHeight="1">
      <c r="A204" s="147"/>
      <c r="B204" s="8">
        <v>5244.83</v>
      </c>
      <c r="C204" s="13">
        <v>898.81</v>
      </c>
      <c r="D204" s="88"/>
      <c r="E204" s="63">
        <v>3291.88</v>
      </c>
      <c r="F204" s="51">
        <v>894.15</v>
      </c>
      <c r="G204" s="88"/>
      <c r="H204" s="91"/>
    </row>
    <row r="205" spans="1:8" s="15" customFormat="1" ht="12.75">
      <c r="A205" s="147">
        <v>150</v>
      </c>
      <c r="B205" s="31" t="s">
        <v>5</v>
      </c>
      <c r="C205" s="31" t="s">
        <v>16</v>
      </c>
      <c r="D205" s="87">
        <f>B206+C206</f>
        <v>11502.31</v>
      </c>
      <c r="E205" s="64" t="s">
        <v>34</v>
      </c>
      <c r="F205" s="59" t="s">
        <v>15</v>
      </c>
      <c r="G205" s="87">
        <f>E206+F206</f>
        <v>5070.719999999999</v>
      </c>
      <c r="H205" s="90">
        <f>G205/D205-1</f>
        <v>-0.5591563781536057</v>
      </c>
    </row>
    <row r="206" spans="1:8" s="15" customFormat="1" ht="13.5" thickBot="1">
      <c r="A206" s="152"/>
      <c r="B206" s="12">
        <v>10603.5</v>
      </c>
      <c r="C206" s="16">
        <v>898.81</v>
      </c>
      <c r="D206" s="93"/>
      <c r="E206" s="65">
        <v>4176.57</v>
      </c>
      <c r="F206" s="60">
        <v>894.15</v>
      </c>
      <c r="G206" s="93"/>
      <c r="H206" s="145"/>
    </row>
    <row r="207" spans="5:6" s="15" customFormat="1" ht="12.75">
      <c r="E207" s="67"/>
      <c r="F207" s="67"/>
    </row>
    <row r="208" spans="1:8" ht="15.75">
      <c r="A208" s="157" t="s">
        <v>75</v>
      </c>
      <c r="B208" s="158"/>
      <c r="C208" s="158"/>
      <c r="D208" s="158"/>
      <c r="E208" s="158"/>
      <c r="F208" s="158"/>
      <c r="G208" s="158"/>
      <c r="H208" s="158"/>
    </row>
    <row r="209" ht="13.5" thickBot="1"/>
    <row r="210" spans="1:8" ht="13.5" customHeight="1" thickBot="1">
      <c r="A210" s="105" t="s">
        <v>29</v>
      </c>
      <c r="B210" s="107" t="s">
        <v>44</v>
      </c>
      <c r="C210" s="108"/>
      <c r="D210" s="101" t="s">
        <v>101</v>
      </c>
      <c r="E210" s="109" t="s">
        <v>45</v>
      </c>
      <c r="F210" s="110"/>
      <c r="G210" s="101" t="s">
        <v>101</v>
      </c>
      <c r="H210" s="113" t="s">
        <v>46</v>
      </c>
    </row>
    <row r="211" spans="1:8" ht="43.5" customHeight="1" thickBot="1">
      <c r="A211" s="106"/>
      <c r="B211" s="97" t="s">
        <v>43</v>
      </c>
      <c r="C211" s="98"/>
      <c r="D211" s="102"/>
      <c r="E211" s="111" t="s">
        <v>43</v>
      </c>
      <c r="F211" s="112"/>
      <c r="G211" s="102"/>
      <c r="H211" s="114"/>
    </row>
    <row r="212" spans="1:8" ht="12.75">
      <c r="A212" s="146">
        <v>15</v>
      </c>
      <c r="B212" s="45"/>
      <c r="C212" s="45"/>
      <c r="D212" s="104"/>
      <c r="E212" s="61" t="s">
        <v>49</v>
      </c>
      <c r="F212" s="59" t="s">
        <v>10</v>
      </c>
      <c r="G212" s="104">
        <f>E213+F213</f>
        <v>571.39</v>
      </c>
      <c r="H212" s="100"/>
    </row>
    <row r="213" spans="1:8" ht="12.75">
      <c r="A213" s="147"/>
      <c r="B213" s="6"/>
      <c r="C213" s="17"/>
      <c r="D213" s="88"/>
      <c r="E213" s="62">
        <v>253.58</v>
      </c>
      <c r="F213" s="51">
        <v>317.81</v>
      </c>
      <c r="G213" s="88"/>
      <c r="H213" s="91"/>
    </row>
    <row r="214" spans="1:8" ht="12.75">
      <c r="A214" s="147">
        <v>20</v>
      </c>
      <c r="B214" s="31"/>
      <c r="C214" s="31"/>
      <c r="D214" s="87"/>
      <c r="E214" s="64" t="s">
        <v>49</v>
      </c>
      <c r="F214" s="59" t="s">
        <v>10</v>
      </c>
      <c r="G214" s="87">
        <f>E215+F215</f>
        <v>583.5699999999999</v>
      </c>
      <c r="H214" s="90"/>
    </row>
    <row r="215" spans="1:8" ht="12.75">
      <c r="A215" s="147"/>
      <c r="B215" s="6"/>
      <c r="C215" s="13"/>
      <c r="D215" s="88"/>
      <c r="E215" s="63">
        <v>265.76</v>
      </c>
      <c r="F215" s="51">
        <v>317.81</v>
      </c>
      <c r="G215" s="88"/>
      <c r="H215" s="91"/>
    </row>
    <row r="216" spans="1:8" s="15" customFormat="1" ht="12.75">
      <c r="A216" s="86">
        <v>25</v>
      </c>
      <c r="B216" s="31"/>
      <c r="C216" s="32"/>
      <c r="D216" s="154"/>
      <c r="E216" s="61" t="s">
        <v>49</v>
      </c>
      <c r="F216" s="59" t="s">
        <v>10</v>
      </c>
      <c r="G216" s="154">
        <f>E217+F217</f>
        <v>908.23</v>
      </c>
      <c r="H216" s="144"/>
    </row>
    <row r="217" spans="1:8" ht="12.75">
      <c r="A217" s="147"/>
      <c r="B217" s="7"/>
      <c r="C217" s="17"/>
      <c r="D217" s="88"/>
      <c r="E217" s="62">
        <v>590.42</v>
      </c>
      <c r="F217" s="51">
        <v>317.81</v>
      </c>
      <c r="G217" s="88"/>
      <c r="H217" s="91"/>
    </row>
    <row r="218" spans="1:8" s="15" customFormat="1" ht="12.75">
      <c r="A218" s="147">
        <v>32</v>
      </c>
      <c r="B218" s="31"/>
      <c r="C218" s="31"/>
      <c r="D218" s="87"/>
      <c r="E218" s="61" t="s">
        <v>49</v>
      </c>
      <c r="F218" s="59" t="s">
        <v>10</v>
      </c>
      <c r="G218" s="87">
        <f>E219+F219</f>
        <v>934.3900000000001</v>
      </c>
      <c r="H218" s="90"/>
    </row>
    <row r="219" spans="1:8" ht="12.75">
      <c r="A219" s="147"/>
      <c r="B219" s="7"/>
      <c r="C219" s="13"/>
      <c r="D219" s="88"/>
      <c r="E219" s="63">
        <v>616.58</v>
      </c>
      <c r="F219" s="51">
        <v>317.81</v>
      </c>
      <c r="G219" s="88"/>
      <c r="H219" s="91"/>
    </row>
    <row r="220" spans="1:8" s="15" customFormat="1" ht="12.75">
      <c r="A220" s="147">
        <v>40</v>
      </c>
      <c r="B220" s="31"/>
      <c r="C220" s="31"/>
      <c r="D220" s="87"/>
      <c r="E220" s="61" t="s">
        <v>49</v>
      </c>
      <c r="F220" s="59" t="s">
        <v>10</v>
      </c>
      <c r="G220" s="87">
        <f>E221+F221</f>
        <v>1262.83</v>
      </c>
      <c r="H220" s="90"/>
    </row>
    <row r="221" spans="1:8" ht="12.75">
      <c r="A221" s="147"/>
      <c r="B221" s="7"/>
      <c r="C221" s="13"/>
      <c r="D221" s="88"/>
      <c r="E221" s="63">
        <v>945.02</v>
      </c>
      <c r="F221" s="51">
        <v>317.81</v>
      </c>
      <c r="G221" s="88"/>
      <c r="H221" s="91"/>
    </row>
    <row r="222" spans="1:8" s="15" customFormat="1" ht="12.75">
      <c r="A222" s="147">
        <v>50</v>
      </c>
      <c r="B222" s="31"/>
      <c r="C222" s="31"/>
      <c r="D222" s="87"/>
      <c r="E222" s="64" t="s">
        <v>49</v>
      </c>
      <c r="F222" s="59" t="s">
        <v>13</v>
      </c>
      <c r="G222" s="87">
        <f>E223+F223</f>
        <v>1456.1</v>
      </c>
      <c r="H222" s="90"/>
    </row>
    <row r="223" spans="1:8" ht="13.5" thickBot="1">
      <c r="A223" s="152"/>
      <c r="B223" s="11"/>
      <c r="C223" s="16"/>
      <c r="D223" s="93"/>
      <c r="E223" s="65">
        <v>999.73</v>
      </c>
      <c r="F223" s="52">
        <v>456.37</v>
      </c>
      <c r="G223" s="93"/>
      <c r="H223" s="145"/>
    </row>
    <row r="225" spans="1:8" ht="15.75">
      <c r="A225" s="141" t="s">
        <v>76</v>
      </c>
      <c r="B225" s="169"/>
      <c r="C225" s="169"/>
      <c r="D225" s="169"/>
      <c r="E225" s="169"/>
      <c r="F225" s="169"/>
      <c r="G225" s="169"/>
      <c r="H225" s="169"/>
    </row>
    <row r="226" ht="13.5" thickBot="1"/>
    <row r="227" spans="1:8" ht="13.5" customHeight="1" thickBot="1">
      <c r="A227" s="105" t="s">
        <v>29</v>
      </c>
      <c r="B227" s="107" t="s">
        <v>44</v>
      </c>
      <c r="C227" s="108"/>
      <c r="D227" s="101" t="s">
        <v>101</v>
      </c>
      <c r="E227" s="109" t="s">
        <v>45</v>
      </c>
      <c r="F227" s="110"/>
      <c r="G227" s="101" t="s">
        <v>101</v>
      </c>
      <c r="H227" s="113" t="s">
        <v>46</v>
      </c>
    </row>
    <row r="228" spans="1:8" ht="48.75" customHeight="1" thickBot="1">
      <c r="A228" s="106"/>
      <c r="B228" s="97" t="s">
        <v>43</v>
      </c>
      <c r="C228" s="98"/>
      <c r="D228" s="102"/>
      <c r="E228" s="111" t="s">
        <v>43</v>
      </c>
      <c r="F228" s="112"/>
      <c r="G228" s="102"/>
      <c r="H228" s="114"/>
    </row>
    <row r="229" spans="1:8" ht="12.75">
      <c r="A229" s="146">
        <v>25</v>
      </c>
      <c r="B229" s="45" t="s">
        <v>42</v>
      </c>
      <c r="C229" s="45" t="s">
        <v>16</v>
      </c>
      <c r="D229" s="99">
        <f>B230+C230</f>
        <v>2482.3</v>
      </c>
      <c r="E229" s="61" t="s">
        <v>38</v>
      </c>
      <c r="F229" s="59" t="s">
        <v>10</v>
      </c>
      <c r="G229" s="104">
        <f>E230+F230</f>
        <v>831.48</v>
      </c>
      <c r="H229" s="100">
        <f>G229/D229-1</f>
        <v>-0.6650364581235144</v>
      </c>
    </row>
    <row r="230" spans="1:8" ht="12.75">
      <c r="A230" s="147"/>
      <c r="B230" s="6">
        <v>1583.49</v>
      </c>
      <c r="C230" s="13">
        <v>898.81</v>
      </c>
      <c r="D230" s="89"/>
      <c r="E230" s="62">
        <v>513.67</v>
      </c>
      <c r="F230" s="51">
        <v>317.81</v>
      </c>
      <c r="G230" s="88"/>
      <c r="H230" s="91"/>
    </row>
    <row r="231" spans="1:8" ht="12.75">
      <c r="A231" s="147">
        <v>32</v>
      </c>
      <c r="B231" s="31" t="s">
        <v>42</v>
      </c>
      <c r="C231" s="31" t="s">
        <v>16</v>
      </c>
      <c r="D231" s="89">
        <f>B232+C232</f>
        <v>2498.77</v>
      </c>
      <c r="E231" s="61" t="s">
        <v>38</v>
      </c>
      <c r="F231" s="59" t="s">
        <v>13</v>
      </c>
      <c r="G231" s="87">
        <f>E232+F232</f>
        <v>1026.94</v>
      </c>
      <c r="H231" s="90">
        <f>G231/D231-1</f>
        <v>-0.5890217987249726</v>
      </c>
    </row>
    <row r="232" spans="1:8" ht="12.75">
      <c r="A232" s="147"/>
      <c r="B232" s="7">
        <v>1599.96</v>
      </c>
      <c r="C232" s="13">
        <v>898.81</v>
      </c>
      <c r="D232" s="89"/>
      <c r="E232" s="63">
        <v>570.57</v>
      </c>
      <c r="F232" s="51">
        <v>456.37</v>
      </c>
      <c r="G232" s="88"/>
      <c r="H232" s="91"/>
    </row>
    <row r="233" spans="1:8" ht="12.75">
      <c r="A233" s="147">
        <v>40</v>
      </c>
      <c r="B233" s="31" t="s">
        <v>42</v>
      </c>
      <c r="C233" s="31" t="s">
        <v>16</v>
      </c>
      <c r="D233" s="89">
        <f>B234+C234</f>
        <v>2696.5299999999997</v>
      </c>
      <c r="E233" s="61" t="s">
        <v>38</v>
      </c>
      <c r="F233" s="59" t="s">
        <v>13</v>
      </c>
      <c r="G233" s="87">
        <f>E234+F234</f>
        <v>523.05</v>
      </c>
      <c r="H233" s="90">
        <f>G233/D233-1</f>
        <v>-0.8060284884648048</v>
      </c>
    </row>
    <row r="234" spans="1:8" ht="12.75">
      <c r="A234" s="147"/>
      <c r="B234" s="7">
        <v>1797.72</v>
      </c>
      <c r="C234" s="13">
        <v>898.81</v>
      </c>
      <c r="D234" s="89"/>
      <c r="E234" s="63">
        <v>66.68</v>
      </c>
      <c r="F234" s="51">
        <v>456.37</v>
      </c>
      <c r="G234" s="88"/>
      <c r="H234" s="91"/>
    </row>
    <row r="235" spans="1:8" ht="12.75">
      <c r="A235" s="147">
        <v>50</v>
      </c>
      <c r="B235" s="31" t="s">
        <v>42</v>
      </c>
      <c r="C235" s="31" t="s">
        <v>16</v>
      </c>
      <c r="D235" s="89">
        <f>B236+C236</f>
        <v>2852.3199999999997</v>
      </c>
      <c r="E235" s="61" t="s">
        <v>38</v>
      </c>
      <c r="F235" s="59" t="s">
        <v>13</v>
      </c>
      <c r="G235" s="87">
        <f>E236+F236</f>
        <v>1224</v>
      </c>
      <c r="H235" s="90">
        <f>G235/D235-1</f>
        <v>-0.5708756380770741</v>
      </c>
    </row>
    <row r="236" spans="1:8" ht="12.75">
      <c r="A236" s="147"/>
      <c r="B236" s="7">
        <v>1953.51</v>
      </c>
      <c r="C236" s="13">
        <v>898.81</v>
      </c>
      <c r="D236" s="89"/>
      <c r="E236" s="63">
        <v>767.63</v>
      </c>
      <c r="F236" s="51">
        <v>456.37</v>
      </c>
      <c r="G236" s="88"/>
      <c r="H236" s="91"/>
    </row>
    <row r="237" spans="1:8" ht="12.75">
      <c r="A237" s="147">
        <v>65</v>
      </c>
      <c r="B237" s="31" t="s">
        <v>42</v>
      </c>
      <c r="C237" s="31" t="s">
        <v>16</v>
      </c>
      <c r="D237" s="89">
        <f>B238+C238</f>
        <v>3827.59</v>
      </c>
      <c r="E237" s="61" t="s">
        <v>38</v>
      </c>
      <c r="F237" s="59" t="s">
        <v>13</v>
      </c>
      <c r="G237" s="87">
        <f>E238+F238</f>
        <v>1385.87</v>
      </c>
      <c r="H237" s="90">
        <f>G237/D237-1</f>
        <v>-0.6379262146677153</v>
      </c>
    </row>
    <row r="238" spans="1:8" ht="12.75">
      <c r="A238" s="147"/>
      <c r="B238" s="7">
        <v>2928.78</v>
      </c>
      <c r="C238" s="13">
        <v>898.81</v>
      </c>
      <c r="D238" s="89"/>
      <c r="E238" s="63">
        <v>929.5</v>
      </c>
      <c r="F238" s="51">
        <v>456.37</v>
      </c>
      <c r="G238" s="88"/>
      <c r="H238" s="91"/>
    </row>
    <row r="239" spans="1:8" ht="12.75">
      <c r="A239" s="147">
        <v>80</v>
      </c>
      <c r="B239" s="31" t="s">
        <v>42</v>
      </c>
      <c r="C239" s="31" t="s">
        <v>16</v>
      </c>
      <c r="D239" s="89">
        <f>B240+C240</f>
        <v>4044.81</v>
      </c>
      <c r="E239" s="61" t="s">
        <v>38</v>
      </c>
      <c r="F239" s="59" t="s">
        <v>13</v>
      </c>
      <c r="G239" s="87">
        <f>E240+F240</f>
        <v>1626.4299999999998</v>
      </c>
      <c r="H239" s="90">
        <f>G239/D239-1</f>
        <v>-0.5978970582054535</v>
      </c>
    </row>
    <row r="240" spans="1:8" ht="12.75">
      <c r="A240" s="147"/>
      <c r="B240" s="7">
        <v>3146</v>
      </c>
      <c r="C240" s="13">
        <v>898.81</v>
      </c>
      <c r="D240" s="89"/>
      <c r="E240" s="63">
        <v>1170.06</v>
      </c>
      <c r="F240" s="51">
        <v>456.37</v>
      </c>
      <c r="G240" s="88"/>
      <c r="H240" s="91"/>
    </row>
    <row r="241" spans="1:8" ht="12.75">
      <c r="A241" s="147">
        <v>100</v>
      </c>
      <c r="B241" s="31" t="s">
        <v>42</v>
      </c>
      <c r="C241" s="31" t="s">
        <v>16</v>
      </c>
      <c r="D241" s="89">
        <f>B242+C242</f>
        <v>5665.74</v>
      </c>
      <c r="E241" s="61" t="s">
        <v>38</v>
      </c>
      <c r="F241" s="59" t="s">
        <v>14</v>
      </c>
      <c r="G241" s="87">
        <f>E242+F242</f>
        <v>2270.53</v>
      </c>
      <c r="H241" s="90">
        <f>G241/D241-1</f>
        <v>-0.5992527013240989</v>
      </c>
    </row>
    <row r="242" spans="1:8" ht="12.75">
      <c r="A242" s="147"/>
      <c r="B242" s="7">
        <v>4766.93</v>
      </c>
      <c r="C242" s="13">
        <v>898.81</v>
      </c>
      <c r="D242" s="89"/>
      <c r="E242" s="63">
        <v>1616.94</v>
      </c>
      <c r="F242" s="51">
        <v>653.59</v>
      </c>
      <c r="G242" s="88"/>
      <c r="H242" s="91"/>
    </row>
    <row r="243" spans="1:8" ht="12.75">
      <c r="A243" s="147">
        <v>125</v>
      </c>
      <c r="B243" s="31" t="s">
        <v>42</v>
      </c>
      <c r="C243" s="31" t="s">
        <v>16</v>
      </c>
      <c r="D243" s="89">
        <f>B244+C244</f>
        <v>7106.9</v>
      </c>
      <c r="E243" s="61" t="s">
        <v>38</v>
      </c>
      <c r="F243" s="59" t="s">
        <v>15</v>
      </c>
      <c r="G243" s="87">
        <f>E244+F244</f>
        <v>3280.31</v>
      </c>
      <c r="H243" s="90">
        <f>G243/D243-1</f>
        <v>-0.5384330720848752</v>
      </c>
    </row>
    <row r="244" spans="1:8" ht="13.5" thickBot="1">
      <c r="A244" s="152"/>
      <c r="B244" s="9">
        <v>6208.09</v>
      </c>
      <c r="C244" s="16">
        <v>898.81</v>
      </c>
      <c r="D244" s="94"/>
      <c r="E244" s="65">
        <v>2386.16</v>
      </c>
      <c r="F244" s="60">
        <v>894.15</v>
      </c>
      <c r="G244" s="93"/>
      <c r="H244" s="91"/>
    </row>
    <row r="246" spans="1:8" ht="15.75">
      <c r="A246" s="141" t="s">
        <v>77</v>
      </c>
      <c r="B246" s="141"/>
      <c r="C246" s="141"/>
      <c r="D246" s="141"/>
      <c r="E246" s="141"/>
      <c r="F246" s="141"/>
      <c r="G246" s="141"/>
      <c r="H246" s="141"/>
    </row>
    <row r="247" ht="13.5" thickBot="1"/>
    <row r="248" spans="1:8" ht="13.5" customHeight="1" thickBot="1">
      <c r="A248" s="105" t="s">
        <v>29</v>
      </c>
      <c r="B248" s="107" t="s">
        <v>65</v>
      </c>
      <c r="C248" s="108"/>
      <c r="D248" s="101" t="s">
        <v>101</v>
      </c>
      <c r="E248" s="109" t="s">
        <v>45</v>
      </c>
      <c r="F248" s="110"/>
      <c r="G248" s="101" t="s">
        <v>101</v>
      </c>
      <c r="H248" s="113" t="s">
        <v>46</v>
      </c>
    </row>
    <row r="249" spans="1:8" ht="32.25" customHeight="1" thickBot="1">
      <c r="A249" s="106"/>
      <c r="B249" s="97" t="s">
        <v>43</v>
      </c>
      <c r="C249" s="98"/>
      <c r="D249" s="102"/>
      <c r="E249" s="111" t="s">
        <v>43</v>
      </c>
      <c r="F249" s="112"/>
      <c r="G249" s="102"/>
      <c r="H249" s="114"/>
    </row>
    <row r="250" spans="1:8" ht="12.75">
      <c r="A250" s="146">
        <v>15</v>
      </c>
      <c r="B250" s="43" t="s">
        <v>28</v>
      </c>
      <c r="C250" s="49" t="s">
        <v>62</v>
      </c>
      <c r="D250" s="99">
        <f>B251+C251</f>
        <v>928.45</v>
      </c>
      <c r="E250" s="57" t="s">
        <v>96</v>
      </c>
      <c r="F250" s="68"/>
      <c r="G250" s="104">
        <f>E251</f>
        <v>329.71</v>
      </c>
      <c r="H250" s="100">
        <f>G250/D250-1</f>
        <v>-0.6448812537024073</v>
      </c>
    </row>
    <row r="251" spans="1:8" ht="12.75">
      <c r="A251" s="147"/>
      <c r="B251" s="13">
        <v>879.1</v>
      </c>
      <c r="C251" s="13">
        <v>49.35</v>
      </c>
      <c r="D251" s="89"/>
      <c r="E251" s="69">
        <v>329.71</v>
      </c>
      <c r="F251" s="51"/>
      <c r="G251" s="88"/>
      <c r="H251" s="91"/>
    </row>
    <row r="252" spans="1:8" ht="12.75">
      <c r="A252" s="147">
        <v>20</v>
      </c>
      <c r="B252" s="44" t="s">
        <v>28</v>
      </c>
      <c r="C252" s="44" t="s">
        <v>63</v>
      </c>
      <c r="D252" s="89">
        <f>B253+C253</f>
        <v>946.4200000000001</v>
      </c>
      <c r="E252" s="59" t="s">
        <v>97</v>
      </c>
      <c r="F252" s="70"/>
      <c r="G252" s="87">
        <f>E253</f>
        <v>348.57</v>
      </c>
      <c r="H252" s="90">
        <f>G252/D252-1</f>
        <v>-0.631696287060713</v>
      </c>
    </row>
    <row r="253" spans="1:8" ht="12.75">
      <c r="A253" s="147"/>
      <c r="B253" s="13">
        <v>897.07</v>
      </c>
      <c r="C253" s="13">
        <v>49.35</v>
      </c>
      <c r="D253" s="89"/>
      <c r="E253" s="71">
        <v>348.57</v>
      </c>
      <c r="F253" s="51"/>
      <c r="G253" s="88"/>
      <c r="H253" s="91"/>
    </row>
    <row r="254" spans="1:8" ht="12.75">
      <c r="A254" s="147">
        <v>25</v>
      </c>
      <c r="B254" s="44" t="s">
        <v>28</v>
      </c>
      <c r="C254" s="44" t="s">
        <v>63</v>
      </c>
      <c r="D254" s="89">
        <f>B255+C255</f>
        <v>1023.0600000000001</v>
      </c>
      <c r="E254" s="59" t="s">
        <v>41</v>
      </c>
      <c r="F254" s="70"/>
      <c r="G254" s="87">
        <f>E255</f>
        <v>768.41</v>
      </c>
      <c r="H254" s="90">
        <f>G254/D254-1</f>
        <v>-0.24891013234805393</v>
      </c>
    </row>
    <row r="255" spans="1:8" ht="13.5" thickBot="1">
      <c r="A255" s="152"/>
      <c r="B255" s="16">
        <v>973.71</v>
      </c>
      <c r="C255" s="16">
        <v>49.35</v>
      </c>
      <c r="D255" s="94"/>
      <c r="E255" s="72">
        <v>768.41</v>
      </c>
      <c r="F255" s="52"/>
      <c r="G255" s="93"/>
      <c r="H255" s="145"/>
    </row>
    <row r="257" spans="1:8" ht="15.75">
      <c r="A257" s="141" t="s">
        <v>78</v>
      </c>
      <c r="B257" s="141"/>
      <c r="C257" s="141"/>
      <c r="D257" s="141"/>
      <c r="E257" s="141"/>
      <c r="F257" s="141"/>
      <c r="G257" s="141"/>
      <c r="H257" s="141"/>
    </row>
    <row r="258" ht="13.5" thickBot="1"/>
    <row r="259" spans="1:8" ht="13.5" customHeight="1" thickBot="1">
      <c r="A259" s="105" t="s">
        <v>29</v>
      </c>
      <c r="B259" s="107" t="s">
        <v>65</v>
      </c>
      <c r="C259" s="108"/>
      <c r="D259" s="101" t="s">
        <v>101</v>
      </c>
      <c r="E259" s="109" t="s">
        <v>45</v>
      </c>
      <c r="F259" s="110"/>
      <c r="G259" s="101" t="s">
        <v>101</v>
      </c>
      <c r="H259" s="113" t="s">
        <v>46</v>
      </c>
    </row>
    <row r="260" spans="1:8" ht="28.5" customHeight="1" thickBot="1">
      <c r="A260" s="106"/>
      <c r="B260" s="97" t="s">
        <v>43</v>
      </c>
      <c r="C260" s="98"/>
      <c r="D260" s="102"/>
      <c r="E260" s="111" t="s">
        <v>43</v>
      </c>
      <c r="F260" s="112"/>
      <c r="G260" s="102"/>
      <c r="H260" s="114"/>
    </row>
    <row r="261" spans="1:8" s="15" customFormat="1" ht="12.75">
      <c r="A261" s="146">
        <v>15</v>
      </c>
      <c r="B261" s="43" t="s">
        <v>28</v>
      </c>
      <c r="C261" s="49" t="s">
        <v>62</v>
      </c>
      <c r="D261" s="99">
        <f>B262+C262</f>
        <v>1733.3799999999999</v>
      </c>
      <c r="E261" s="57" t="s">
        <v>35</v>
      </c>
      <c r="F261" s="73" t="s">
        <v>64</v>
      </c>
      <c r="G261" s="99">
        <f>E262+F262</f>
        <v>1095.64</v>
      </c>
      <c r="H261" s="153">
        <f>G261/D261-1</f>
        <v>-0.3679170176187563</v>
      </c>
    </row>
    <row r="262" spans="1:8" ht="12.75">
      <c r="A262" s="147"/>
      <c r="B262" s="13">
        <v>1684.03</v>
      </c>
      <c r="C262" s="13">
        <v>49.35</v>
      </c>
      <c r="D262" s="89"/>
      <c r="E262" s="51">
        <v>179.94</v>
      </c>
      <c r="F262" s="51">
        <v>915.7</v>
      </c>
      <c r="G262" s="89"/>
      <c r="H262" s="142"/>
    </row>
    <row r="263" spans="1:8" s="15" customFormat="1" ht="12.75">
      <c r="A263" s="147">
        <v>20</v>
      </c>
      <c r="B263" s="44" t="s">
        <v>28</v>
      </c>
      <c r="C263" s="44" t="s">
        <v>63</v>
      </c>
      <c r="D263" s="89">
        <f>B264+C264</f>
        <v>1849.53</v>
      </c>
      <c r="E263" s="59" t="s">
        <v>35</v>
      </c>
      <c r="F263" s="74" t="s">
        <v>64</v>
      </c>
      <c r="G263" s="89">
        <f>E264+F264</f>
        <v>1112.92</v>
      </c>
      <c r="H263" s="142">
        <f>G263/D263-1</f>
        <v>-0.398268749357945</v>
      </c>
    </row>
    <row r="264" spans="1:8" ht="12.75">
      <c r="A264" s="147"/>
      <c r="B264" s="13">
        <v>1800.18</v>
      </c>
      <c r="C264" s="13">
        <v>49.35</v>
      </c>
      <c r="D264" s="89"/>
      <c r="E264" s="51">
        <v>197.22</v>
      </c>
      <c r="F264" s="51">
        <v>915.7</v>
      </c>
      <c r="G264" s="89"/>
      <c r="H264" s="142"/>
    </row>
    <row r="265" spans="1:8" s="15" customFormat="1" ht="12.75">
      <c r="A265" s="147">
        <v>25</v>
      </c>
      <c r="B265" s="44" t="s">
        <v>28</v>
      </c>
      <c r="C265" s="44" t="s">
        <v>63</v>
      </c>
      <c r="D265" s="89">
        <f>B266+C266</f>
        <v>1867.85</v>
      </c>
      <c r="E265" s="59" t="s">
        <v>35</v>
      </c>
      <c r="F265" s="74" t="s">
        <v>64</v>
      </c>
      <c r="G265" s="89">
        <f>E266+F266</f>
        <v>1144.3</v>
      </c>
      <c r="H265" s="142">
        <f>G265/D265-1</f>
        <v>-0.38737050619696445</v>
      </c>
    </row>
    <row r="266" spans="1:8" ht="12.75">
      <c r="A266" s="147"/>
      <c r="B266" s="13">
        <v>1818.5</v>
      </c>
      <c r="C266" s="13">
        <v>49.35</v>
      </c>
      <c r="D266" s="89"/>
      <c r="E266" s="51">
        <v>228.6</v>
      </c>
      <c r="F266" s="51">
        <v>915.7</v>
      </c>
      <c r="G266" s="89"/>
      <c r="H266" s="142"/>
    </row>
    <row r="267" spans="1:8" s="15" customFormat="1" ht="12.75">
      <c r="A267" s="147">
        <v>32</v>
      </c>
      <c r="B267" s="44" t="s">
        <v>28</v>
      </c>
      <c r="C267" s="44" t="s">
        <v>63</v>
      </c>
      <c r="D267" s="89">
        <f>B268+C268</f>
        <v>1930.8799999999999</v>
      </c>
      <c r="E267" s="59" t="s">
        <v>34</v>
      </c>
      <c r="F267" s="74" t="s">
        <v>64</v>
      </c>
      <c r="G267" s="89">
        <f>E268+F268</f>
        <v>1392.08</v>
      </c>
      <c r="H267" s="142">
        <f>G267/D267-1</f>
        <v>-0.27904375207159426</v>
      </c>
    </row>
    <row r="268" spans="1:8" ht="12.75">
      <c r="A268" s="147"/>
      <c r="B268" s="13">
        <v>1881.53</v>
      </c>
      <c r="C268" s="13">
        <v>49.35</v>
      </c>
      <c r="D268" s="89"/>
      <c r="E268" s="51">
        <v>476.38</v>
      </c>
      <c r="F268" s="51">
        <v>915.7</v>
      </c>
      <c r="G268" s="89"/>
      <c r="H268" s="142"/>
    </row>
    <row r="269" spans="1:8" ht="12.75">
      <c r="A269" s="86">
        <v>40</v>
      </c>
      <c r="B269" s="43" t="s">
        <v>28</v>
      </c>
      <c r="C269" s="44" t="s">
        <v>63</v>
      </c>
      <c r="D269" s="89">
        <f>B270+C270</f>
        <v>2057.08</v>
      </c>
      <c r="E269" s="59" t="s">
        <v>34</v>
      </c>
      <c r="F269" s="74" t="s">
        <v>64</v>
      </c>
      <c r="G269" s="89">
        <f>E270+F270</f>
        <v>1425.39</v>
      </c>
      <c r="H269" s="142">
        <f>G269/D269-1</f>
        <v>-0.30708091080560784</v>
      </c>
    </row>
    <row r="270" spans="1:8" ht="12.75">
      <c r="A270" s="147"/>
      <c r="B270" s="13">
        <v>2007.73</v>
      </c>
      <c r="C270" s="13">
        <v>49.35</v>
      </c>
      <c r="D270" s="89"/>
      <c r="E270" s="51">
        <v>509.69</v>
      </c>
      <c r="F270" s="51">
        <v>915.7</v>
      </c>
      <c r="G270" s="89"/>
      <c r="H270" s="142"/>
    </row>
    <row r="271" spans="1:8" ht="12.75">
      <c r="A271" s="147">
        <v>50</v>
      </c>
      <c r="B271" s="44" t="s">
        <v>28</v>
      </c>
      <c r="C271" s="44" t="s">
        <v>63</v>
      </c>
      <c r="D271" s="89">
        <f>B272+C272</f>
        <v>2153.47</v>
      </c>
      <c r="E271" s="59" t="s">
        <v>34</v>
      </c>
      <c r="F271" s="74" t="s">
        <v>64</v>
      </c>
      <c r="G271" s="89">
        <f>E272+F272</f>
        <v>1509.62</v>
      </c>
      <c r="H271" s="142">
        <f>G271/D271-1</f>
        <v>-0.2989825723135219</v>
      </c>
    </row>
    <row r="272" spans="1:8" ht="12.75">
      <c r="A272" s="147"/>
      <c r="B272" s="13">
        <v>2104.12</v>
      </c>
      <c r="C272" s="13">
        <v>49.35</v>
      </c>
      <c r="D272" s="89"/>
      <c r="E272" s="51">
        <v>593.92</v>
      </c>
      <c r="F272" s="51">
        <v>915.7</v>
      </c>
      <c r="G272" s="89"/>
      <c r="H272" s="142"/>
    </row>
    <row r="273" spans="1:8" ht="12.75">
      <c r="A273" s="147">
        <v>65</v>
      </c>
      <c r="B273" s="31" t="s">
        <v>73</v>
      </c>
      <c r="C273" s="44" t="s">
        <v>100</v>
      </c>
      <c r="D273" s="89">
        <f>B274+C274</f>
        <v>2713.96</v>
      </c>
      <c r="E273" s="59" t="s">
        <v>34</v>
      </c>
      <c r="F273" s="74" t="s">
        <v>64</v>
      </c>
      <c r="G273" s="89">
        <f>E274+F274</f>
        <v>1887.02</v>
      </c>
      <c r="H273" s="142">
        <f>G273/D273-1</f>
        <v>-0.30469866910345034</v>
      </c>
    </row>
    <row r="274" spans="1:8" ht="12.75">
      <c r="A274" s="147"/>
      <c r="B274" s="8">
        <v>1703.34</v>
      </c>
      <c r="C274" s="13">
        <f>925.82+42.4*2</f>
        <v>1010.62</v>
      </c>
      <c r="D274" s="89"/>
      <c r="E274" s="51">
        <v>971.32</v>
      </c>
      <c r="F274" s="51">
        <v>915.7</v>
      </c>
      <c r="G274" s="89"/>
      <c r="H274" s="142"/>
    </row>
    <row r="275" spans="1:8" ht="12.75">
      <c r="A275" s="147">
        <v>80</v>
      </c>
      <c r="B275" s="31" t="s">
        <v>73</v>
      </c>
      <c r="C275" s="44" t="s">
        <v>100</v>
      </c>
      <c r="D275" s="89">
        <f>B276+C276</f>
        <v>2797.86</v>
      </c>
      <c r="E275" s="59" t="s">
        <v>34</v>
      </c>
      <c r="F275" s="74" t="s">
        <v>64</v>
      </c>
      <c r="G275" s="89">
        <f>E276+F276</f>
        <v>2222.6000000000004</v>
      </c>
      <c r="H275" s="142">
        <f>G275/D275-1</f>
        <v>-0.20560714260184565</v>
      </c>
    </row>
    <row r="276" spans="1:8" ht="13.5" thickBot="1">
      <c r="A276" s="152"/>
      <c r="B276" s="9">
        <v>1787.24</v>
      </c>
      <c r="C276" s="52">
        <f>925.82+42.4*2</f>
        <v>1010.62</v>
      </c>
      <c r="D276" s="94"/>
      <c r="E276" s="52">
        <v>1306.9</v>
      </c>
      <c r="F276" s="52">
        <v>915.7</v>
      </c>
      <c r="G276" s="94"/>
      <c r="H276" s="162"/>
    </row>
    <row r="278" spans="1:8" ht="15.75">
      <c r="A278" s="141" t="s">
        <v>79</v>
      </c>
      <c r="B278" s="141"/>
      <c r="C278" s="141"/>
      <c r="D278" s="141"/>
      <c r="E278" s="141"/>
      <c r="F278" s="141"/>
      <c r="G278" s="141"/>
      <c r="H278" s="141"/>
    </row>
    <row r="279" ht="13.5" thickBot="1"/>
    <row r="280" spans="1:8" ht="13.5" customHeight="1" thickBot="1">
      <c r="A280" s="105"/>
      <c r="B280" s="107" t="s">
        <v>53</v>
      </c>
      <c r="C280" s="108"/>
      <c r="D280" s="101" t="s">
        <v>101</v>
      </c>
      <c r="E280" s="109" t="s">
        <v>105</v>
      </c>
      <c r="F280" s="110"/>
      <c r="G280" s="101" t="s">
        <v>101</v>
      </c>
      <c r="H280" s="113" t="s">
        <v>46</v>
      </c>
    </row>
    <row r="281" spans="1:8" ht="47.25" customHeight="1" thickBot="1">
      <c r="A281" s="106"/>
      <c r="B281" s="97" t="s">
        <v>43</v>
      </c>
      <c r="C281" s="98"/>
      <c r="D281" s="102"/>
      <c r="E281" s="111" t="s">
        <v>43</v>
      </c>
      <c r="F281" s="112"/>
      <c r="G281" s="102"/>
      <c r="H281" s="114"/>
    </row>
    <row r="282" spans="1:8" s="15" customFormat="1" ht="12.75">
      <c r="A282" s="146" t="s">
        <v>51</v>
      </c>
      <c r="B282" s="45" t="s">
        <v>23</v>
      </c>
      <c r="C282" s="45" t="s">
        <v>102</v>
      </c>
      <c r="D282" s="99">
        <f>B283+C283</f>
        <v>528.4</v>
      </c>
      <c r="E282" s="61" t="s">
        <v>17</v>
      </c>
      <c r="F282" s="68"/>
      <c r="G282" s="151">
        <f>E283</f>
        <v>351.28</v>
      </c>
      <c r="H282" s="100">
        <f>G282/D282-1</f>
        <v>-0.33520060560181686</v>
      </c>
    </row>
    <row r="283" spans="1:8" ht="12.75">
      <c r="A283" s="147"/>
      <c r="B283" s="6">
        <v>483.34</v>
      </c>
      <c r="C283" s="17">
        <f>32.84+12.22</f>
        <v>45.06</v>
      </c>
      <c r="D283" s="89"/>
      <c r="E283" s="75">
        <v>351.28</v>
      </c>
      <c r="F283" s="51"/>
      <c r="G283" s="149"/>
      <c r="H283" s="91"/>
    </row>
    <row r="284" spans="1:8" s="15" customFormat="1" ht="12.75">
      <c r="A284" s="147" t="s">
        <v>51</v>
      </c>
      <c r="B284" s="31" t="s">
        <v>56</v>
      </c>
      <c r="C284" s="31" t="s">
        <v>103</v>
      </c>
      <c r="D284" s="89">
        <f>B285+C285</f>
        <v>732.54</v>
      </c>
      <c r="E284" s="64" t="s">
        <v>18</v>
      </c>
      <c r="F284" s="70"/>
      <c r="G284" s="148">
        <f>E285</f>
        <v>351.28</v>
      </c>
      <c r="H284" s="90">
        <f>G284/D284-1</f>
        <v>-0.5204630463865454</v>
      </c>
    </row>
    <row r="285" spans="1:8" ht="12.75">
      <c r="A285" s="147"/>
      <c r="B285" s="7">
        <v>534.8</v>
      </c>
      <c r="C285" s="13">
        <f>185.52+12.22</f>
        <v>197.74</v>
      </c>
      <c r="D285" s="89"/>
      <c r="E285" s="76">
        <v>351.28</v>
      </c>
      <c r="F285" s="51"/>
      <c r="G285" s="149"/>
      <c r="H285" s="91"/>
    </row>
    <row r="286" spans="1:8" s="15" customFormat="1" ht="12.75">
      <c r="A286" s="147" t="s">
        <v>52</v>
      </c>
      <c r="B286" s="31" t="s">
        <v>24</v>
      </c>
      <c r="C286" s="18"/>
      <c r="D286" s="89">
        <f>B287+C287</f>
        <v>65.53</v>
      </c>
      <c r="E286" s="64" t="s">
        <v>19</v>
      </c>
      <c r="F286" s="70"/>
      <c r="G286" s="148">
        <f>E287</f>
        <v>38.71</v>
      </c>
      <c r="H286" s="90">
        <f>G286/D286-1</f>
        <v>-0.409278193193957</v>
      </c>
    </row>
    <row r="287" spans="1:8" ht="12.75">
      <c r="A287" s="147"/>
      <c r="B287" s="7">
        <v>65.53</v>
      </c>
      <c r="C287" s="13"/>
      <c r="D287" s="89"/>
      <c r="E287" s="76">
        <v>38.71</v>
      </c>
      <c r="F287" s="51"/>
      <c r="G287" s="149"/>
      <c r="H287" s="91"/>
    </row>
    <row r="288" spans="1:8" s="15" customFormat="1" ht="12.75">
      <c r="A288" s="147" t="s">
        <v>52</v>
      </c>
      <c r="B288" s="31" t="s">
        <v>25</v>
      </c>
      <c r="C288" s="18"/>
      <c r="D288" s="89">
        <f>B289+C289</f>
        <v>65.53</v>
      </c>
      <c r="E288" s="64" t="s">
        <v>20</v>
      </c>
      <c r="F288" s="70"/>
      <c r="G288" s="148">
        <f>E289</f>
        <v>38.71</v>
      </c>
      <c r="H288" s="90">
        <f>G288/D288-1</f>
        <v>-0.409278193193957</v>
      </c>
    </row>
    <row r="289" spans="1:8" ht="12.75">
      <c r="A289" s="147"/>
      <c r="B289" s="7">
        <v>65.53</v>
      </c>
      <c r="C289" s="13"/>
      <c r="D289" s="89"/>
      <c r="E289" s="76">
        <v>38.71</v>
      </c>
      <c r="F289" s="51"/>
      <c r="G289" s="149"/>
      <c r="H289" s="91"/>
    </row>
    <row r="290" spans="1:8" s="15" customFormat="1" ht="12.75">
      <c r="A290" s="147" t="s">
        <v>52</v>
      </c>
      <c r="B290" s="31" t="s">
        <v>26</v>
      </c>
      <c r="C290" s="18"/>
      <c r="D290" s="89">
        <f>B291+C291</f>
        <v>65.53</v>
      </c>
      <c r="E290" s="64" t="s">
        <v>21</v>
      </c>
      <c r="F290" s="70"/>
      <c r="G290" s="148">
        <f>E291</f>
        <v>45.65</v>
      </c>
      <c r="H290" s="90">
        <f>G290/D290-1</f>
        <v>-0.303372501144514</v>
      </c>
    </row>
    <row r="291" spans="1:8" ht="12.75">
      <c r="A291" s="147"/>
      <c r="B291" s="7">
        <v>65.53</v>
      </c>
      <c r="C291" s="13"/>
      <c r="D291" s="89"/>
      <c r="E291" s="76">
        <v>45.65</v>
      </c>
      <c r="F291" s="51"/>
      <c r="G291" s="149"/>
      <c r="H291" s="91"/>
    </row>
    <row r="292" spans="1:8" s="15" customFormat="1" ht="12.75">
      <c r="A292" s="147" t="s">
        <v>52</v>
      </c>
      <c r="B292" s="46" t="s">
        <v>27</v>
      </c>
      <c r="C292" s="19"/>
      <c r="D292" s="89">
        <f>B293+C293</f>
        <v>107.47</v>
      </c>
      <c r="E292" s="64" t="s">
        <v>22</v>
      </c>
      <c r="F292" s="70"/>
      <c r="G292" s="148">
        <f>E293</f>
        <v>49.79</v>
      </c>
      <c r="H292" s="90">
        <f>G292/D292-1</f>
        <v>-0.5367079184888806</v>
      </c>
    </row>
    <row r="293" spans="1:8" ht="13.5" thickBot="1">
      <c r="A293" s="152"/>
      <c r="B293" s="10">
        <v>107.47</v>
      </c>
      <c r="C293" s="16"/>
      <c r="D293" s="94"/>
      <c r="E293" s="77">
        <v>49.79</v>
      </c>
      <c r="F293" s="52"/>
      <c r="G293" s="150"/>
      <c r="H293" s="145"/>
    </row>
    <row r="295" spans="1:8" ht="15.75">
      <c r="A295" s="141" t="s">
        <v>109</v>
      </c>
      <c r="B295" s="141"/>
      <c r="C295" s="141"/>
      <c r="D295" s="141"/>
      <c r="E295" s="141"/>
      <c r="F295" s="141"/>
      <c r="G295" s="141"/>
      <c r="H295" s="141"/>
    </row>
    <row r="296" ht="13.5" thickBot="1"/>
    <row r="297" spans="1:8" ht="13.5" thickBot="1">
      <c r="A297" s="105"/>
      <c r="B297" s="107" t="s">
        <v>53</v>
      </c>
      <c r="C297" s="108"/>
      <c r="D297" s="101" t="s">
        <v>101</v>
      </c>
      <c r="E297" s="109" t="s">
        <v>105</v>
      </c>
      <c r="F297" s="110"/>
      <c r="G297" s="101" t="s">
        <v>101</v>
      </c>
      <c r="H297" s="113" t="s">
        <v>46</v>
      </c>
    </row>
    <row r="298" spans="1:8" ht="33.75" customHeight="1" thickBot="1">
      <c r="A298" s="106"/>
      <c r="B298" s="97" t="s">
        <v>118</v>
      </c>
      <c r="C298" s="98"/>
      <c r="D298" s="102"/>
      <c r="E298" s="111" t="s">
        <v>43</v>
      </c>
      <c r="F298" s="112"/>
      <c r="G298" s="102"/>
      <c r="H298" s="114"/>
    </row>
    <row r="299" spans="1:8" ht="12.75">
      <c r="A299" s="113" t="s">
        <v>108</v>
      </c>
      <c r="B299" s="121" t="s">
        <v>106</v>
      </c>
      <c r="C299" s="122"/>
      <c r="D299" s="135"/>
      <c r="E299" s="129" t="s">
        <v>115</v>
      </c>
      <c r="F299" s="130"/>
      <c r="G299" s="137"/>
      <c r="H299" s="139"/>
    </row>
    <row r="300" spans="1:8" ht="13.5" thickBot="1">
      <c r="A300" s="114"/>
      <c r="B300" s="123"/>
      <c r="C300" s="124"/>
      <c r="D300" s="136"/>
      <c r="E300" s="131"/>
      <c r="F300" s="132"/>
      <c r="G300" s="138"/>
      <c r="H300" s="140"/>
    </row>
    <row r="301" spans="1:8" ht="12.75">
      <c r="A301" s="103">
        <v>15</v>
      </c>
      <c r="B301" s="45" t="s">
        <v>6</v>
      </c>
      <c r="C301" s="45" t="s">
        <v>59</v>
      </c>
      <c r="D301" s="104">
        <v>790.54</v>
      </c>
      <c r="E301" s="61" t="s">
        <v>39</v>
      </c>
      <c r="F301" s="57" t="s">
        <v>31</v>
      </c>
      <c r="G301" s="99">
        <f>$E$283+$E$287+$E$289*2+E302+F302</f>
        <v>728.37</v>
      </c>
      <c r="H301" s="100">
        <f>G301/D301-1</f>
        <v>-0.07864244693500644</v>
      </c>
    </row>
    <row r="302" spans="1:8" ht="12.75">
      <c r="A302" s="86"/>
      <c r="B302" s="81"/>
      <c r="C302" s="81"/>
      <c r="D302" s="88"/>
      <c r="E302" s="62">
        <v>86.45</v>
      </c>
      <c r="F302" s="50">
        <v>174.51</v>
      </c>
      <c r="G302" s="89"/>
      <c r="H302" s="91"/>
    </row>
    <row r="303" spans="1:8" ht="12.75">
      <c r="A303" s="85">
        <v>20</v>
      </c>
      <c r="B303" s="31" t="s">
        <v>6</v>
      </c>
      <c r="C303" s="31" t="s">
        <v>59</v>
      </c>
      <c r="D303" s="87">
        <v>790.54</v>
      </c>
      <c r="E303" s="61" t="s">
        <v>39</v>
      </c>
      <c r="F303" s="58" t="s">
        <v>31</v>
      </c>
      <c r="G303" s="89">
        <f>$E$283+$E$287+$E$289*2+E304+F304</f>
        <v>738.98</v>
      </c>
      <c r="H303" s="90">
        <f>G303/D303-1</f>
        <v>-0.06522124117691697</v>
      </c>
    </row>
    <row r="304" spans="1:8" ht="12.75">
      <c r="A304" s="86"/>
      <c r="B304" s="80"/>
      <c r="C304" s="80"/>
      <c r="D304" s="88"/>
      <c r="E304" s="62">
        <v>97.06</v>
      </c>
      <c r="F304" s="50">
        <v>174.51</v>
      </c>
      <c r="G304" s="89"/>
      <c r="H304" s="91"/>
    </row>
    <row r="305" spans="1:8" ht="12.75">
      <c r="A305" s="85">
        <v>25</v>
      </c>
      <c r="B305" s="31" t="s">
        <v>6</v>
      </c>
      <c r="C305" s="31" t="s">
        <v>59</v>
      </c>
      <c r="D305" s="87">
        <v>814.14</v>
      </c>
      <c r="E305" s="61" t="s">
        <v>39</v>
      </c>
      <c r="F305" s="58" t="s">
        <v>31</v>
      </c>
      <c r="G305" s="89">
        <f>$E$283+$E$287+$E$289*2+E306+F306</f>
        <v>753.6099999999999</v>
      </c>
      <c r="H305" s="90">
        <f>G305/D305-1</f>
        <v>-0.07434839216842326</v>
      </c>
    </row>
    <row r="306" spans="1:8" ht="12.75">
      <c r="A306" s="86"/>
      <c r="B306" s="80"/>
      <c r="C306" s="80"/>
      <c r="D306" s="88"/>
      <c r="E306" s="63">
        <v>111.69</v>
      </c>
      <c r="F306" s="50">
        <v>174.51</v>
      </c>
      <c r="G306" s="89"/>
      <c r="H306" s="91"/>
    </row>
    <row r="307" spans="1:8" ht="12.75">
      <c r="A307" s="85">
        <v>32</v>
      </c>
      <c r="B307" s="31" t="s">
        <v>6</v>
      </c>
      <c r="C307" s="31" t="s">
        <v>104</v>
      </c>
      <c r="D307" s="87">
        <v>943.94</v>
      </c>
      <c r="E307" s="61" t="s">
        <v>39</v>
      </c>
      <c r="F307" s="58" t="s">
        <v>31</v>
      </c>
      <c r="G307" s="89">
        <f>$E$283+$E$287+$E$289*2+E308+F308</f>
        <v>781.54</v>
      </c>
      <c r="H307" s="90">
        <f>G307/D307-1</f>
        <v>-0.17204483335805254</v>
      </c>
    </row>
    <row r="308" spans="1:8" ht="12.75">
      <c r="A308" s="86"/>
      <c r="B308" s="80"/>
      <c r="C308" s="80"/>
      <c r="D308" s="88"/>
      <c r="E308" s="63">
        <v>139.62</v>
      </c>
      <c r="F308" s="50">
        <v>174.51</v>
      </c>
      <c r="G308" s="89"/>
      <c r="H308" s="91"/>
    </row>
    <row r="309" spans="1:8" ht="12.75">
      <c r="A309" s="85">
        <v>40</v>
      </c>
      <c r="B309" s="31" t="s">
        <v>6</v>
      </c>
      <c r="C309" s="31" t="s">
        <v>104</v>
      </c>
      <c r="D309" s="87">
        <v>1002.94</v>
      </c>
      <c r="E309" s="61" t="s">
        <v>39</v>
      </c>
      <c r="F309" s="58" t="s">
        <v>31</v>
      </c>
      <c r="G309" s="89">
        <f>$E$283+$E$287+$E$289*2+E310+F310</f>
        <v>798.27</v>
      </c>
      <c r="H309" s="90">
        <f>G309/D309-1</f>
        <v>-0.20407003409974678</v>
      </c>
    </row>
    <row r="310" spans="1:8" ht="12.75">
      <c r="A310" s="86"/>
      <c r="B310" s="82"/>
      <c r="C310" s="82"/>
      <c r="D310" s="88"/>
      <c r="E310" s="63">
        <v>156.35</v>
      </c>
      <c r="F310" s="50">
        <v>174.51</v>
      </c>
      <c r="G310" s="89"/>
      <c r="H310" s="91"/>
    </row>
    <row r="311" spans="1:8" ht="12.75">
      <c r="A311" s="85">
        <v>50</v>
      </c>
      <c r="B311" s="46" t="s">
        <v>6</v>
      </c>
      <c r="C311" s="46" t="s">
        <v>104</v>
      </c>
      <c r="D311" s="87">
        <v>1026.54</v>
      </c>
      <c r="E311" s="83" t="s">
        <v>110</v>
      </c>
      <c r="F311" s="84" t="s">
        <v>111</v>
      </c>
      <c r="G311" s="89">
        <f>$E$283+$E$287+$E$289*2+E312+F312</f>
        <v>1250.53</v>
      </c>
      <c r="H311" s="95">
        <f>G311/D311-1</f>
        <v>0.2181989985777466</v>
      </c>
    </row>
    <row r="312" spans="1:8" ht="13.5" thickBot="1">
      <c r="A312" s="92"/>
      <c r="B312" s="52"/>
      <c r="C312" s="52"/>
      <c r="D312" s="93"/>
      <c r="E312" s="52">
        <v>428.12</v>
      </c>
      <c r="F312" s="52">
        <v>355</v>
      </c>
      <c r="G312" s="94"/>
      <c r="H312" s="96"/>
    </row>
    <row r="313" ht="13.5" thickBot="1"/>
    <row r="314" spans="1:8" ht="13.5" thickBot="1">
      <c r="A314" s="105"/>
      <c r="B314" s="107" t="s">
        <v>53</v>
      </c>
      <c r="C314" s="108"/>
      <c r="D314" s="101" t="s">
        <v>101</v>
      </c>
      <c r="E314" s="109" t="s">
        <v>105</v>
      </c>
      <c r="F314" s="110"/>
      <c r="G314" s="101" t="s">
        <v>101</v>
      </c>
      <c r="H314" s="113" t="s">
        <v>46</v>
      </c>
    </row>
    <row r="315" spans="1:8" ht="34.5" customHeight="1" thickBot="1">
      <c r="A315" s="106"/>
      <c r="B315" s="97" t="s">
        <v>118</v>
      </c>
      <c r="C315" s="98"/>
      <c r="D315" s="102"/>
      <c r="E315" s="111" t="s">
        <v>43</v>
      </c>
      <c r="F315" s="112"/>
      <c r="G315" s="102"/>
      <c r="H315" s="114"/>
    </row>
    <row r="316" spans="1:8" ht="12.75">
      <c r="A316" s="113" t="s">
        <v>107</v>
      </c>
      <c r="B316" s="125" t="s">
        <v>116</v>
      </c>
      <c r="C316" s="126"/>
      <c r="D316" s="115"/>
      <c r="E316" s="133" t="s">
        <v>117</v>
      </c>
      <c r="F316" s="134"/>
      <c r="G316" s="117"/>
      <c r="H316" s="119"/>
    </row>
    <row r="317" spans="1:8" ht="13.5" thickBot="1">
      <c r="A317" s="114"/>
      <c r="B317" s="127"/>
      <c r="C317" s="128"/>
      <c r="D317" s="116"/>
      <c r="E317" s="131"/>
      <c r="F317" s="132"/>
      <c r="G317" s="118"/>
      <c r="H317" s="120"/>
    </row>
    <row r="318" spans="1:8" ht="12.75">
      <c r="A318" s="103">
        <v>15</v>
      </c>
      <c r="B318" s="45" t="s">
        <v>6</v>
      </c>
      <c r="C318" s="45" t="s">
        <v>59</v>
      </c>
      <c r="D318" s="104">
        <v>908.54</v>
      </c>
      <c r="E318" s="61" t="s">
        <v>39</v>
      </c>
      <c r="F318" s="57" t="s">
        <v>31</v>
      </c>
      <c r="G318" s="99">
        <f>$E$285+$E$287+$E$289*2+E319+F319</f>
        <v>728.37</v>
      </c>
      <c r="H318" s="100">
        <f>G318/D318-1</f>
        <v>-0.1983071741475334</v>
      </c>
    </row>
    <row r="319" spans="1:8" ht="12.75">
      <c r="A319" s="86"/>
      <c r="B319" s="81"/>
      <c r="C319" s="81"/>
      <c r="D319" s="88"/>
      <c r="E319" s="62">
        <v>86.45</v>
      </c>
      <c r="F319" s="50">
        <v>174.51</v>
      </c>
      <c r="G319" s="89"/>
      <c r="H319" s="91"/>
    </row>
    <row r="320" spans="1:8" ht="12.75">
      <c r="A320" s="85">
        <v>20</v>
      </c>
      <c r="B320" s="31" t="s">
        <v>6</v>
      </c>
      <c r="C320" s="31" t="s">
        <v>59</v>
      </c>
      <c r="D320" s="87">
        <v>908.54</v>
      </c>
      <c r="E320" s="61" t="s">
        <v>39</v>
      </c>
      <c r="F320" s="58" t="s">
        <v>31</v>
      </c>
      <c r="G320" s="89">
        <f>$E$283+$E$287+$E$289*2+E321+F321</f>
        <v>738.98</v>
      </c>
      <c r="H320" s="90">
        <f>G320/D320-1</f>
        <v>-0.1866290972329231</v>
      </c>
    </row>
    <row r="321" spans="1:8" ht="12.75">
      <c r="A321" s="86"/>
      <c r="B321" s="80"/>
      <c r="C321" s="80"/>
      <c r="D321" s="88"/>
      <c r="E321" s="62">
        <v>97.06</v>
      </c>
      <c r="F321" s="50">
        <v>174.51</v>
      </c>
      <c r="G321" s="89"/>
      <c r="H321" s="91"/>
    </row>
    <row r="322" spans="1:8" ht="12.75">
      <c r="A322" s="85">
        <v>25</v>
      </c>
      <c r="B322" s="31" t="s">
        <v>6</v>
      </c>
      <c r="C322" s="31" t="s">
        <v>59</v>
      </c>
      <c r="D322" s="87">
        <v>932.14</v>
      </c>
      <c r="E322" s="61" t="s">
        <v>39</v>
      </c>
      <c r="F322" s="58" t="s">
        <v>31</v>
      </c>
      <c r="G322" s="89">
        <f>$E$283+$E$287+$E$289*2+E323+F323</f>
        <v>753.6099999999999</v>
      </c>
      <c r="H322" s="90">
        <f>G322/D322-1</f>
        <v>-0.1915270238376211</v>
      </c>
    </row>
    <row r="323" spans="1:8" ht="12.75">
      <c r="A323" s="86"/>
      <c r="B323" s="80"/>
      <c r="C323" s="80"/>
      <c r="D323" s="88"/>
      <c r="E323" s="63">
        <v>111.69</v>
      </c>
      <c r="F323" s="50">
        <v>174.51</v>
      </c>
      <c r="G323" s="89"/>
      <c r="H323" s="91"/>
    </row>
    <row r="324" spans="1:8" ht="12.75">
      <c r="A324" s="85">
        <v>32</v>
      </c>
      <c r="B324" s="31" t="s">
        <v>6</v>
      </c>
      <c r="C324" s="31" t="s">
        <v>104</v>
      </c>
      <c r="D324" s="87">
        <v>1050.14</v>
      </c>
      <c r="E324" s="61" t="s">
        <v>39</v>
      </c>
      <c r="F324" s="58" t="s">
        <v>31</v>
      </c>
      <c r="G324" s="89">
        <f>$E$283+$E$287+$E$289*2+E325+F325</f>
        <v>781.54</v>
      </c>
      <c r="H324" s="90">
        <f>G324/D324-1</f>
        <v>-0.25577542042013457</v>
      </c>
    </row>
    <row r="325" spans="1:8" ht="12.75">
      <c r="A325" s="86"/>
      <c r="B325" s="80"/>
      <c r="C325" s="80"/>
      <c r="D325" s="88"/>
      <c r="E325" s="63">
        <v>139.62</v>
      </c>
      <c r="F325" s="50">
        <v>174.51</v>
      </c>
      <c r="G325" s="89"/>
      <c r="H325" s="91"/>
    </row>
    <row r="326" spans="1:8" ht="12.75">
      <c r="A326" s="85">
        <v>40</v>
      </c>
      <c r="B326" s="31" t="s">
        <v>6</v>
      </c>
      <c r="C326" s="31" t="s">
        <v>104</v>
      </c>
      <c r="D326" s="87">
        <v>1109.14</v>
      </c>
      <c r="E326" s="61" t="s">
        <v>39</v>
      </c>
      <c r="F326" s="58" t="s">
        <v>31</v>
      </c>
      <c r="G326" s="89">
        <f>$E$283+$E$287+$E$289*2+E327+F327</f>
        <v>798.27</v>
      </c>
      <c r="H326" s="90">
        <f>G326/D326-1</f>
        <v>-0.2802802171051446</v>
      </c>
    </row>
    <row r="327" spans="1:8" ht="12.75">
      <c r="A327" s="86"/>
      <c r="B327" s="82"/>
      <c r="C327" s="82"/>
      <c r="D327" s="88"/>
      <c r="E327" s="63">
        <v>156.35</v>
      </c>
      <c r="F327" s="50">
        <v>174.51</v>
      </c>
      <c r="G327" s="89"/>
      <c r="H327" s="91"/>
    </row>
    <row r="328" spans="1:8" ht="12.75">
      <c r="A328" s="85">
        <v>50</v>
      </c>
      <c r="B328" s="46" t="s">
        <v>6</v>
      </c>
      <c r="C328" s="46" t="s">
        <v>104</v>
      </c>
      <c r="D328" s="87">
        <v>1144.54</v>
      </c>
      <c r="E328" s="83" t="s">
        <v>110</v>
      </c>
      <c r="F328" s="84" t="s">
        <v>111</v>
      </c>
      <c r="G328" s="89">
        <f>$E$283+$E$287+$E$289*2+E329+F329</f>
        <v>1250.53</v>
      </c>
      <c r="H328" s="95">
        <f>G328/D328-1</f>
        <v>0.09260488930050492</v>
      </c>
    </row>
    <row r="329" spans="1:8" ht="13.5" thickBot="1">
      <c r="A329" s="92"/>
      <c r="B329" s="52"/>
      <c r="C329" s="52"/>
      <c r="D329" s="93"/>
      <c r="E329" s="52">
        <v>428.12</v>
      </c>
      <c r="F329" s="52">
        <v>355</v>
      </c>
      <c r="G329" s="94"/>
      <c r="H329" s="96"/>
    </row>
  </sheetData>
  <sheetProtection/>
  <mergeCells count="617">
    <mergeCell ref="E118:F118"/>
    <mergeCell ref="A136:A137"/>
    <mergeCell ref="B249:C249"/>
    <mergeCell ref="B260:C260"/>
    <mergeCell ref="A225:H225"/>
    <mergeCell ref="A181:H181"/>
    <mergeCell ref="H252:H253"/>
    <mergeCell ref="H254:H255"/>
    <mergeCell ref="G243:G244"/>
    <mergeCell ref="G189:G190"/>
    <mergeCell ref="A140:A141"/>
    <mergeCell ref="A120:A121"/>
    <mergeCell ref="D124:D125"/>
    <mergeCell ref="D126:D127"/>
    <mergeCell ref="A132:A133"/>
    <mergeCell ref="A134:A135"/>
    <mergeCell ref="B102:C102"/>
    <mergeCell ref="B119:C119"/>
    <mergeCell ref="A99:H99"/>
    <mergeCell ref="A101:A102"/>
    <mergeCell ref="B101:C101"/>
    <mergeCell ref="D113:D114"/>
    <mergeCell ref="H113:H114"/>
    <mergeCell ref="D107:D108"/>
    <mergeCell ref="E119:F119"/>
    <mergeCell ref="D118:D119"/>
    <mergeCell ref="A27:H27"/>
    <mergeCell ref="A8:H8"/>
    <mergeCell ref="A15:H15"/>
    <mergeCell ref="A22:H22"/>
    <mergeCell ref="A26:H26"/>
    <mergeCell ref="A11:H11"/>
    <mergeCell ref="A13:H13"/>
    <mergeCell ref="A16:H16"/>
    <mergeCell ref="A17:H17"/>
    <mergeCell ref="A12:H12"/>
    <mergeCell ref="A6:B6"/>
    <mergeCell ref="A9:H9"/>
    <mergeCell ref="A10:H10"/>
    <mergeCell ref="G185:G186"/>
    <mergeCell ref="H185:H186"/>
    <mergeCell ref="E184:F184"/>
    <mergeCell ref="B184:C184"/>
    <mergeCell ref="G183:G184"/>
    <mergeCell ref="H183:H184"/>
    <mergeCell ref="D49:D50"/>
    <mergeCell ref="H275:H276"/>
    <mergeCell ref="D275:D276"/>
    <mergeCell ref="G275:G276"/>
    <mergeCell ref="D273:D274"/>
    <mergeCell ref="G273:G274"/>
    <mergeCell ref="A275:A276"/>
    <mergeCell ref="A273:A274"/>
    <mergeCell ref="H271:H272"/>
    <mergeCell ref="A269:A270"/>
    <mergeCell ref="D269:D270"/>
    <mergeCell ref="G269:G270"/>
    <mergeCell ref="A271:A272"/>
    <mergeCell ref="H269:H270"/>
    <mergeCell ref="G271:G272"/>
    <mergeCell ref="D271:D272"/>
    <mergeCell ref="D252:D253"/>
    <mergeCell ref="G252:G253"/>
    <mergeCell ref="A254:A255"/>
    <mergeCell ref="D254:D255"/>
    <mergeCell ref="G254:G255"/>
    <mergeCell ref="A241:A242"/>
    <mergeCell ref="D241:D242"/>
    <mergeCell ref="G241:G242"/>
    <mergeCell ref="A250:A251"/>
    <mergeCell ref="A252:A253"/>
    <mergeCell ref="H243:H244"/>
    <mergeCell ref="A212:A213"/>
    <mergeCell ref="D212:D213"/>
    <mergeCell ref="G212:G213"/>
    <mergeCell ref="H212:H213"/>
    <mergeCell ref="A214:A215"/>
    <mergeCell ref="A243:A244"/>
    <mergeCell ref="B228:C228"/>
    <mergeCell ref="H239:H240"/>
    <mergeCell ref="D243:D244"/>
    <mergeCell ref="H241:H242"/>
    <mergeCell ref="G235:G236"/>
    <mergeCell ref="H235:H236"/>
    <mergeCell ref="G237:G238"/>
    <mergeCell ref="H237:H238"/>
    <mergeCell ref="A237:A238"/>
    <mergeCell ref="D237:D238"/>
    <mergeCell ref="D239:D240"/>
    <mergeCell ref="G239:G240"/>
    <mergeCell ref="A239:A240"/>
    <mergeCell ref="A235:A236"/>
    <mergeCell ref="D235:D236"/>
    <mergeCell ref="A187:A188"/>
    <mergeCell ref="A185:A186"/>
    <mergeCell ref="D185:D186"/>
    <mergeCell ref="B211:C211"/>
    <mergeCell ref="A191:A192"/>
    <mergeCell ref="D191:D192"/>
    <mergeCell ref="A199:A200"/>
    <mergeCell ref="A201:A202"/>
    <mergeCell ref="G191:G192"/>
    <mergeCell ref="H191:H192"/>
    <mergeCell ref="A183:A184"/>
    <mergeCell ref="B183:C183"/>
    <mergeCell ref="D183:D184"/>
    <mergeCell ref="E183:F183"/>
    <mergeCell ref="D189:D190"/>
    <mergeCell ref="H189:H190"/>
    <mergeCell ref="G193:G194"/>
    <mergeCell ref="H193:H194"/>
    <mergeCell ref="A195:A196"/>
    <mergeCell ref="A193:A194"/>
    <mergeCell ref="D193:D194"/>
    <mergeCell ref="D195:D196"/>
    <mergeCell ref="G195:G196"/>
    <mergeCell ref="H195:H196"/>
    <mergeCell ref="G197:G198"/>
    <mergeCell ref="H197:H198"/>
    <mergeCell ref="A197:A198"/>
    <mergeCell ref="D197:D198"/>
    <mergeCell ref="D201:D202"/>
    <mergeCell ref="G203:G204"/>
    <mergeCell ref="G199:G200"/>
    <mergeCell ref="H199:H200"/>
    <mergeCell ref="G201:G202"/>
    <mergeCell ref="H201:H202"/>
    <mergeCell ref="H203:H204"/>
    <mergeCell ref="D199:D200"/>
    <mergeCell ref="G205:G206"/>
    <mergeCell ref="H205:H206"/>
    <mergeCell ref="D203:D204"/>
    <mergeCell ref="A205:A206"/>
    <mergeCell ref="D205:D206"/>
    <mergeCell ref="A203:A204"/>
    <mergeCell ref="G231:G232"/>
    <mergeCell ref="H227:H228"/>
    <mergeCell ref="E228:F228"/>
    <mergeCell ref="H229:H230"/>
    <mergeCell ref="A227:A228"/>
    <mergeCell ref="B227:C227"/>
    <mergeCell ref="D227:D228"/>
    <mergeCell ref="E227:F227"/>
    <mergeCell ref="A229:A230"/>
    <mergeCell ref="H233:H234"/>
    <mergeCell ref="D214:D215"/>
    <mergeCell ref="G214:G215"/>
    <mergeCell ref="H214:H215"/>
    <mergeCell ref="D216:D217"/>
    <mergeCell ref="D218:D219"/>
    <mergeCell ref="D220:D221"/>
    <mergeCell ref="D222:D223"/>
    <mergeCell ref="D231:D232"/>
    <mergeCell ref="G227:G228"/>
    <mergeCell ref="A40:A41"/>
    <mergeCell ref="A42:A43"/>
    <mergeCell ref="D42:D43"/>
    <mergeCell ref="D40:D41"/>
    <mergeCell ref="A59:A60"/>
    <mergeCell ref="A61:A62"/>
    <mergeCell ref="D55:D56"/>
    <mergeCell ref="D57:D58"/>
    <mergeCell ref="A57:A58"/>
    <mergeCell ref="B48:C48"/>
    <mergeCell ref="A32:A33"/>
    <mergeCell ref="A36:A37"/>
    <mergeCell ref="D36:D37"/>
    <mergeCell ref="H40:H41"/>
    <mergeCell ref="A38:A39"/>
    <mergeCell ref="D38:D39"/>
    <mergeCell ref="G36:G37"/>
    <mergeCell ref="H36:H37"/>
    <mergeCell ref="G38:G39"/>
    <mergeCell ref="H38:H39"/>
    <mergeCell ref="A34:A35"/>
    <mergeCell ref="D34:D35"/>
    <mergeCell ref="G34:G35"/>
    <mergeCell ref="H34:H35"/>
    <mergeCell ref="A28:H28"/>
    <mergeCell ref="A30:A31"/>
    <mergeCell ref="B30:C30"/>
    <mergeCell ref="D30:D31"/>
    <mergeCell ref="E30:F30"/>
    <mergeCell ref="G30:G31"/>
    <mergeCell ref="H30:H31"/>
    <mergeCell ref="E31:F31"/>
    <mergeCell ref="B31:C31"/>
    <mergeCell ref="G53:G54"/>
    <mergeCell ref="H51:H52"/>
    <mergeCell ref="H53:H54"/>
    <mergeCell ref="D32:D33"/>
    <mergeCell ref="G32:G33"/>
    <mergeCell ref="H32:H33"/>
    <mergeCell ref="H42:H43"/>
    <mergeCell ref="G40:G41"/>
    <mergeCell ref="G42:G43"/>
    <mergeCell ref="D53:D54"/>
    <mergeCell ref="G55:G56"/>
    <mergeCell ref="G57:G58"/>
    <mergeCell ref="A45:H45"/>
    <mergeCell ref="B47:C47"/>
    <mergeCell ref="A47:A48"/>
    <mergeCell ref="A49:A50"/>
    <mergeCell ref="H49:H50"/>
    <mergeCell ref="G49:G50"/>
    <mergeCell ref="G51:G52"/>
    <mergeCell ref="D51:D52"/>
    <mergeCell ref="D59:D60"/>
    <mergeCell ref="D61:D62"/>
    <mergeCell ref="A51:A52"/>
    <mergeCell ref="A53:A54"/>
    <mergeCell ref="A55:A56"/>
    <mergeCell ref="G59:G60"/>
    <mergeCell ref="G61:G62"/>
    <mergeCell ref="G63:G64"/>
    <mergeCell ref="H65:H66"/>
    <mergeCell ref="G65:G66"/>
    <mergeCell ref="H55:H56"/>
    <mergeCell ref="H57:H58"/>
    <mergeCell ref="H67:H68"/>
    <mergeCell ref="H69:H70"/>
    <mergeCell ref="H59:H60"/>
    <mergeCell ref="H61:H62"/>
    <mergeCell ref="H63:H64"/>
    <mergeCell ref="D47:D48"/>
    <mergeCell ref="E47:F47"/>
    <mergeCell ref="G47:G48"/>
    <mergeCell ref="H47:H48"/>
    <mergeCell ref="E48:F48"/>
    <mergeCell ref="G67:G68"/>
    <mergeCell ref="D67:D68"/>
    <mergeCell ref="A63:A64"/>
    <mergeCell ref="A65:A66"/>
    <mergeCell ref="A67:A68"/>
    <mergeCell ref="D65:D66"/>
    <mergeCell ref="D63:D64"/>
    <mergeCell ref="A69:A70"/>
    <mergeCell ref="D74:D75"/>
    <mergeCell ref="G267:G268"/>
    <mergeCell ref="G69:G70"/>
    <mergeCell ref="D69:D70"/>
    <mergeCell ref="E75:F75"/>
    <mergeCell ref="G76:G77"/>
    <mergeCell ref="G78:G79"/>
    <mergeCell ref="G80:G81"/>
    <mergeCell ref="G82:G83"/>
    <mergeCell ref="A74:A75"/>
    <mergeCell ref="B74:C74"/>
    <mergeCell ref="A72:H72"/>
    <mergeCell ref="E74:F74"/>
    <mergeCell ref="G74:G75"/>
    <mergeCell ref="H74:H75"/>
    <mergeCell ref="B75:C75"/>
    <mergeCell ref="G265:G266"/>
    <mergeCell ref="D90:D91"/>
    <mergeCell ref="A210:A211"/>
    <mergeCell ref="A233:A234"/>
    <mergeCell ref="D187:D188"/>
    <mergeCell ref="D233:D234"/>
    <mergeCell ref="G229:G230"/>
    <mergeCell ref="A231:A232"/>
    <mergeCell ref="D229:D230"/>
    <mergeCell ref="G233:G234"/>
    <mergeCell ref="A76:A77"/>
    <mergeCell ref="A78:A79"/>
    <mergeCell ref="A80:A81"/>
    <mergeCell ref="A82:A83"/>
    <mergeCell ref="A90:A91"/>
    <mergeCell ref="A92:A93"/>
    <mergeCell ref="A84:A85"/>
    <mergeCell ref="A86:A87"/>
    <mergeCell ref="A88:A89"/>
    <mergeCell ref="A94:A95"/>
    <mergeCell ref="A96:A97"/>
    <mergeCell ref="D84:D85"/>
    <mergeCell ref="D86:D87"/>
    <mergeCell ref="D88:D89"/>
    <mergeCell ref="G84:G85"/>
    <mergeCell ref="G86:G87"/>
    <mergeCell ref="G88:G89"/>
    <mergeCell ref="D96:D97"/>
    <mergeCell ref="D76:D77"/>
    <mergeCell ref="D78:D79"/>
    <mergeCell ref="D80:D81"/>
    <mergeCell ref="D82:D83"/>
    <mergeCell ref="G90:G91"/>
    <mergeCell ref="H76:H77"/>
    <mergeCell ref="H78:H79"/>
    <mergeCell ref="H80:H81"/>
    <mergeCell ref="H82:H83"/>
    <mergeCell ref="H84:H85"/>
    <mergeCell ref="H86:H87"/>
    <mergeCell ref="H88:H89"/>
    <mergeCell ref="H90:H91"/>
    <mergeCell ref="A128:A129"/>
    <mergeCell ref="H92:H93"/>
    <mergeCell ref="H94:H95"/>
    <mergeCell ref="H96:H97"/>
    <mergeCell ref="A116:H116"/>
    <mergeCell ref="D92:D93"/>
    <mergeCell ref="D94:D95"/>
    <mergeCell ref="A103:A104"/>
    <mergeCell ref="A105:A106"/>
    <mergeCell ref="H118:H119"/>
    <mergeCell ref="H128:H129"/>
    <mergeCell ref="H124:H125"/>
    <mergeCell ref="A138:A139"/>
    <mergeCell ref="A118:A119"/>
    <mergeCell ref="B118:C118"/>
    <mergeCell ref="A130:A131"/>
    <mergeCell ref="A122:A123"/>
    <mergeCell ref="A124:A125"/>
    <mergeCell ref="A126:A127"/>
    <mergeCell ref="G92:G93"/>
    <mergeCell ref="G94:G95"/>
    <mergeCell ref="G96:G97"/>
    <mergeCell ref="G118:G119"/>
    <mergeCell ref="A107:A108"/>
    <mergeCell ref="A109:A110"/>
    <mergeCell ref="A111:A112"/>
    <mergeCell ref="A113:A114"/>
    <mergeCell ref="D128:D129"/>
    <mergeCell ref="D130:D131"/>
    <mergeCell ref="D132:D133"/>
    <mergeCell ref="H134:H135"/>
    <mergeCell ref="G128:G129"/>
    <mergeCell ref="G130:G131"/>
    <mergeCell ref="H126:H127"/>
    <mergeCell ref="H130:H131"/>
    <mergeCell ref="H132:H133"/>
    <mergeCell ref="D120:D121"/>
    <mergeCell ref="D122:D123"/>
    <mergeCell ref="H120:H121"/>
    <mergeCell ref="H122:H123"/>
    <mergeCell ref="G124:G125"/>
    <mergeCell ref="G126:G127"/>
    <mergeCell ref="G132:G133"/>
    <mergeCell ref="D105:D106"/>
    <mergeCell ref="G107:G108"/>
    <mergeCell ref="G109:G110"/>
    <mergeCell ref="G111:G112"/>
    <mergeCell ref="D109:D110"/>
    <mergeCell ref="D140:D141"/>
    <mergeCell ref="D111:D112"/>
    <mergeCell ref="G113:G114"/>
    <mergeCell ref="D136:D137"/>
    <mergeCell ref="D138:D139"/>
    <mergeCell ref="G120:G121"/>
    <mergeCell ref="G122:G123"/>
    <mergeCell ref="G140:G141"/>
    <mergeCell ref="G134:G135"/>
    <mergeCell ref="D134:D135"/>
    <mergeCell ref="H136:H137"/>
    <mergeCell ref="H138:H139"/>
    <mergeCell ref="H140:H141"/>
    <mergeCell ref="G136:G137"/>
    <mergeCell ref="G138:G139"/>
    <mergeCell ref="D101:D102"/>
    <mergeCell ref="H101:H102"/>
    <mergeCell ref="E102:F102"/>
    <mergeCell ref="H103:H104"/>
    <mergeCell ref="D103:D104"/>
    <mergeCell ref="H105:H106"/>
    <mergeCell ref="E101:F101"/>
    <mergeCell ref="G101:G102"/>
    <mergeCell ref="G103:G104"/>
    <mergeCell ref="G105:G106"/>
    <mergeCell ref="H210:H211"/>
    <mergeCell ref="H155:H156"/>
    <mergeCell ref="H162:H163"/>
    <mergeCell ref="A208:H208"/>
    <mergeCell ref="D155:D156"/>
    <mergeCell ref="D157:D158"/>
    <mergeCell ref="A160:H160"/>
    <mergeCell ref="G187:G188"/>
    <mergeCell ref="H187:H188"/>
    <mergeCell ref="A189:A190"/>
    <mergeCell ref="B162:C162"/>
    <mergeCell ref="D162:D163"/>
    <mergeCell ref="E162:F162"/>
    <mergeCell ref="D153:D154"/>
    <mergeCell ref="B163:C163"/>
    <mergeCell ref="G145:G146"/>
    <mergeCell ref="E163:F163"/>
    <mergeCell ref="G147:G148"/>
    <mergeCell ref="G149:G150"/>
    <mergeCell ref="G151:G152"/>
    <mergeCell ref="H147:H148"/>
    <mergeCell ref="H149:H150"/>
    <mergeCell ref="H151:H152"/>
    <mergeCell ref="A18:H18"/>
    <mergeCell ref="A19:H19"/>
    <mergeCell ref="A20:H20"/>
    <mergeCell ref="A23:H23"/>
    <mergeCell ref="A24:H24"/>
    <mergeCell ref="A145:A146"/>
    <mergeCell ref="B145:C145"/>
    <mergeCell ref="D145:D146"/>
    <mergeCell ref="E145:F145"/>
    <mergeCell ref="B146:C146"/>
    <mergeCell ref="A155:A156"/>
    <mergeCell ref="A162:A163"/>
    <mergeCell ref="H107:H108"/>
    <mergeCell ref="H109:H110"/>
    <mergeCell ref="H111:H112"/>
    <mergeCell ref="A143:H143"/>
    <mergeCell ref="A147:A148"/>
    <mergeCell ref="A149:A150"/>
    <mergeCell ref="H145:H146"/>
    <mergeCell ref="E146:F146"/>
    <mergeCell ref="A172:A173"/>
    <mergeCell ref="D172:D173"/>
    <mergeCell ref="D147:D148"/>
    <mergeCell ref="D149:D150"/>
    <mergeCell ref="D151:D152"/>
    <mergeCell ref="D164:D165"/>
    <mergeCell ref="A151:A152"/>
    <mergeCell ref="A164:A165"/>
    <mergeCell ref="A157:A158"/>
    <mergeCell ref="A153:A154"/>
    <mergeCell ref="D166:D167"/>
    <mergeCell ref="D168:D169"/>
    <mergeCell ref="D170:D171"/>
    <mergeCell ref="A166:A167"/>
    <mergeCell ref="A168:A169"/>
    <mergeCell ref="A170:A171"/>
    <mergeCell ref="G164:G165"/>
    <mergeCell ref="G162:G163"/>
    <mergeCell ref="G153:G154"/>
    <mergeCell ref="G157:G158"/>
    <mergeCell ref="G155:G156"/>
    <mergeCell ref="G172:G173"/>
    <mergeCell ref="G166:G167"/>
    <mergeCell ref="G168:G169"/>
    <mergeCell ref="G170:G171"/>
    <mergeCell ref="G174:G175"/>
    <mergeCell ref="G176:G177"/>
    <mergeCell ref="G178:G179"/>
    <mergeCell ref="H164:H165"/>
    <mergeCell ref="H157:H158"/>
    <mergeCell ref="H153:H154"/>
    <mergeCell ref="H166:H167"/>
    <mergeCell ref="H168:H169"/>
    <mergeCell ref="H170:H171"/>
    <mergeCell ref="H172:H173"/>
    <mergeCell ref="H174:H175"/>
    <mergeCell ref="H176:H177"/>
    <mergeCell ref="H178:H179"/>
    <mergeCell ref="A216:A217"/>
    <mergeCell ref="G216:G217"/>
    <mergeCell ref="A178:A179"/>
    <mergeCell ref="B210:C210"/>
    <mergeCell ref="D210:D211"/>
    <mergeCell ref="E210:F210"/>
    <mergeCell ref="G210:G211"/>
    <mergeCell ref="E211:F211"/>
    <mergeCell ref="D174:D175"/>
    <mergeCell ref="D176:D177"/>
    <mergeCell ref="D178:D179"/>
    <mergeCell ref="A174:A175"/>
    <mergeCell ref="A176:A177"/>
    <mergeCell ref="A218:A219"/>
    <mergeCell ref="A220:A221"/>
    <mergeCell ref="A222:A223"/>
    <mergeCell ref="A246:H246"/>
    <mergeCell ref="A248:A249"/>
    <mergeCell ref="B248:C248"/>
    <mergeCell ref="D248:D249"/>
    <mergeCell ref="E248:F248"/>
    <mergeCell ref="G248:G249"/>
    <mergeCell ref="H231:H232"/>
    <mergeCell ref="G280:G281"/>
    <mergeCell ref="H280:H281"/>
    <mergeCell ref="E281:F281"/>
    <mergeCell ref="G222:G223"/>
    <mergeCell ref="H248:H249"/>
    <mergeCell ref="E249:F249"/>
    <mergeCell ref="A278:H278"/>
    <mergeCell ref="H261:H262"/>
    <mergeCell ref="H263:H264"/>
    <mergeCell ref="H265:H266"/>
    <mergeCell ref="A280:A281"/>
    <mergeCell ref="B280:C280"/>
    <mergeCell ref="D280:D281"/>
    <mergeCell ref="E280:F280"/>
    <mergeCell ref="B281:C281"/>
    <mergeCell ref="D282:D283"/>
    <mergeCell ref="D284:D285"/>
    <mergeCell ref="A290:A291"/>
    <mergeCell ref="A292:A293"/>
    <mergeCell ref="A282:A283"/>
    <mergeCell ref="A284:A285"/>
    <mergeCell ref="A286:A287"/>
    <mergeCell ref="A288:A289"/>
    <mergeCell ref="D286:D287"/>
    <mergeCell ref="D288:D289"/>
    <mergeCell ref="D290:D291"/>
    <mergeCell ref="D292:D293"/>
    <mergeCell ref="H290:H291"/>
    <mergeCell ref="H292:H293"/>
    <mergeCell ref="G290:G291"/>
    <mergeCell ref="G292:G293"/>
    <mergeCell ref="G282:G283"/>
    <mergeCell ref="G284:G285"/>
    <mergeCell ref="G286:G287"/>
    <mergeCell ref="G288:G289"/>
    <mergeCell ref="H282:H283"/>
    <mergeCell ref="H284:H285"/>
    <mergeCell ref="A259:A260"/>
    <mergeCell ref="B259:C259"/>
    <mergeCell ref="D259:D260"/>
    <mergeCell ref="H273:H274"/>
    <mergeCell ref="A261:A262"/>
    <mergeCell ref="A263:A264"/>
    <mergeCell ref="A265:A266"/>
    <mergeCell ref="A267:A268"/>
    <mergeCell ref="D261:D262"/>
    <mergeCell ref="A2:H2"/>
    <mergeCell ref="D250:D251"/>
    <mergeCell ref="G250:G251"/>
    <mergeCell ref="H250:H251"/>
    <mergeCell ref="G218:G219"/>
    <mergeCell ref="G220:G221"/>
    <mergeCell ref="H216:H217"/>
    <mergeCell ref="H218:H219"/>
    <mergeCell ref="H220:H221"/>
    <mergeCell ref="H222:H223"/>
    <mergeCell ref="A257:H257"/>
    <mergeCell ref="H286:H287"/>
    <mergeCell ref="H288:H289"/>
    <mergeCell ref="E259:F259"/>
    <mergeCell ref="G259:G260"/>
    <mergeCell ref="H259:H260"/>
    <mergeCell ref="E260:F260"/>
    <mergeCell ref="H267:H268"/>
    <mergeCell ref="G263:G264"/>
    <mergeCell ref="G261:G262"/>
    <mergeCell ref="A295:H295"/>
    <mergeCell ref="D263:D264"/>
    <mergeCell ref="D265:D266"/>
    <mergeCell ref="D267:D268"/>
    <mergeCell ref="B298:C298"/>
    <mergeCell ref="E298:F298"/>
    <mergeCell ref="A297:A298"/>
    <mergeCell ref="B297:C297"/>
    <mergeCell ref="D297:D298"/>
    <mergeCell ref="E297:F297"/>
    <mergeCell ref="A299:A300"/>
    <mergeCell ref="H314:H315"/>
    <mergeCell ref="D299:D300"/>
    <mergeCell ref="G299:G300"/>
    <mergeCell ref="H299:H300"/>
    <mergeCell ref="G297:G298"/>
    <mergeCell ref="H297:H298"/>
    <mergeCell ref="D316:D317"/>
    <mergeCell ref="G316:G317"/>
    <mergeCell ref="H316:H317"/>
    <mergeCell ref="B299:C300"/>
    <mergeCell ref="B316:C317"/>
    <mergeCell ref="E299:F300"/>
    <mergeCell ref="E316:F317"/>
    <mergeCell ref="A318:A319"/>
    <mergeCell ref="D318:D319"/>
    <mergeCell ref="G318:G319"/>
    <mergeCell ref="H318:H319"/>
    <mergeCell ref="A314:A315"/>
    <mergeCell ref="B314:C314"/>
    <mergeCell ref="D314:D315"/>
    <mergeCell ref="E314:F314"/>
    <mergeCell ref="E315:F315"/>
    <mergeCell ref="A316:A317"/>
    <mergeCell ref="D309:D310"/>
    <mergeCell ref="D311:D312"/>
    <mergeCell ref="G314:G315"/>
    <mergeCell ref="A301:A302"/>
    <mergeCell ref="A303:A304"/>
    <mergeCell ref="A305:A306"/>
    <mergeCell ref="A307:A308"/>
    <mergeCell ref="D301:D302"/>
    <mergeCell ref="D303:D304"/>
    <mergeCell ref="D305:D306"/>
    <mergeCell ref="H309:H310"/>
    <mergeCell ref="H311:H312"/>
    <mergeCell ref="G301:G302"/>
    <mergeCell ref="G303:G304"/>
    <mergeCell ref="H301:H302"/>
    <mergeCell ref="H303:H304"/>
    <mergeCell ref="H305:H306"/>
    <mergeCell ref="H307:H308"/>
    <mergeCell ref="G305:G306"/>
    <mergeCell ref="G307:G308"/>
    <mergeCell ref="A320:A321"/>
    <mergeCell ref="D320:D321"/>
    <mergeCell ref="G320:G321"/>
    <mergeCell ref="G309:G310"/>
    <mergeCell ref="G311:G312"/>
    <mergeCell ref="A309:A310"/>
    <mergeCell ref="A311:A312"/>
    <mergeCell ref="B315:C315"/>
    <mergeCell ref="D307:D308"/>
    <mergeCell ref="H320:H321"/>
    <mergeCell ref="A322:A323"/>
    <mergeCell ref="D322:D323"/>
    <mergeCell ref="G322:G323"/>
    <mergeCell ref="H322:H323"/>
    <mergeCell ref="A324:A325"/>
    <mergeCell ref="D324:D325"/>
    <mergeCell ref="G324:G325"/>
    <mergeCell ref="H324:H325"/>
    <mergeCell ref="A326:A327"/>
    <mergeCell ref="D326:D327"/>
    <mergeCell ref="G326:G327"/>
    <mergeCell ref="H326:H327"/>
    <mergeCell ref="A328:A329"/>
    <mergeCell ref="D328:D329"/>
    <mergeCell ref="G328:G329"/>
    <mergeCell ref="H328:H329"/>
  </mergeCells>
  <printOptions/>
  <pageMargins left="0.62" right="0.34" top="0.37" bottom="0.36" header="0.19" footer="0.19"/>
  <pageSetup fitToHeight="5" horizontalDpi="600" verticalDpi="600" orientation="portrait" scale="79" r:id="rId1"/>
  <rowBreaks count="4" manualBreakCount="4">
    <brk id="71" max="255" man="1"/>
    <brk id="142" max="255" man="1"/>
    <brk id="207" max="255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Broen-ADL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Broen-ADL</dc:creator>
  <cp:keywords/>
  <dc:description/>
  <cp:lastModifiedBy>Admin</cp:lastModifiedBy>
  <cp:lastPrinted>2009-07-09T09:38:53Z</cp:lastPrinted>
  <dcterms:created xsi:type="dcterms:W3CDTF">2007-05-28T10:53:44Z</dcterms:created>
  <dcterms:modified xsi:type="dcterms:W3CDTF">2013-03-28T15:10:04Z</dcterms:modified>
  <cp:category/>
  <cp:version/>
  <cp:contentType/>
  <cp:contentStatus/>
</cp:coreProperties>
</file>